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GEOERA WP4\Monitoring - dokumenti in template-i\Reporting templates\"/>
    </mc:Choice>
  </mc:AlternateContent>
  <xr:revisionPtr revIDLastSave="0" documentId="13_ncr:1_{2360F4F1-A949-463B-A6F5-2DBEDFCD0B1E}" xr6:coauthVersionLast="41" xr6:coauthVersionMax="45" xr10:uidLastSave="{00000000-0000-0000-0000-000000000000}"/>
  <bookViews>
    <workbookView xWindow="28680" yWindow="-120" windowWidth="29040" windowHeight="17640" tabRatio="812" xr2:uid="{00000000-000D-0000-FFFF-FFFF00000000}"/>
  </bookViews>
  <sheets>
    <sheet name="1. Identification of project" sheetId="2" r:id="rId1"/>
    <sheet name="2. Project participants" sheetId="1" r:id="rId2"/>
    <sheet name="3. Publishable summary" sheetId="3" r:id="rId3"/>
    <sheet name="4. Work progress" sheetId="4" r:id="rId4"/>
    <sheet name="5. Deviations" sheetId="5" r:id="rId5"/>
    <sheet name="6. Communication, dissemination" sheetId="6" r:id="rId6"/>
    <sheet name="7. Project management" sheetId="7" r:id="rId7"/>
    <sheet name="8. Impact statement" sheetId="8" r:id="rId8"/>
    <sheet name="9. Financial statement" sheetId="9" r:id="rId9"/>
    <sheet name="9a Partner no1" sheetId="10" r:id="rId10"/>
    <sheet name="9a Partner no2" sheetId="12" r:id="rId11"/>
    <sheet name="Skrito - diss" sheetId="13" state="hidden" r:id="rId12"/>
    <sheet name="Skrito" sheetId="11" state="hidden" r:id="rId13"/>
  </sheets>
  <definedNames>
    <definedName name="_Toc493155761" localSheetId="12">Skrito!$C$8</definedName>
    <definedName name="_Toc493155767" localSheetId="12">Skrito!$C$14</definedName>
    <definedName name="_Toc493155768" localSheetId="12">Skrito!$C$15</definedName>
    <definedName name="_Toc493155772" localSheetId="12">Skrito!$C$19</definedName>
    <definedName name="_Toc493155773" localSheetId="12">Skrito!$C$20</definedName>
    <definedName name="Abreviation">Skrito!$Q$2:$Q$65</definedName>
    <definedName name="Aktivnost">'Skrito - diss'!$A$23:$A$26</definedName>
    <definedName name="audience">Skrito!$O$2:$O$8</definedName>
    <definedName name="Category">Skrito!$A$1:$A$3</definedName>
    <definedName name="D_progress">Skrito!$J$1:$J$3</definedName>
    <definedName name="Dissemination">Skrito!$C$28:$C$33</definedName>
    <definedName name="events">Skrito!$M$2:$M$10</definedName>
    <definedName name="Follow_up">'Skrito - diss'!$A$15:$A$19</definedName>
    <definedName name="followup">'Skrito - diss'!$A$15:$A$19</definedName>
    <definedName name="GE">Skrito!$C$7:$C$12</definedName>
    <definedName name="GW">Skrito!$C$14:$C$17</definedName>
    <definedName name="IP">Skrito!$C$25</definedName>
    <definedName name="kategorija">Skrito!$L$1:$N$1</definedName>
    <definedName name="media">Skrito!$N$2:$N$4</definedName>
    <definedName name="Meetings">'Skrito - diss'!$A$1:$A$5</definedName>
    <definedName name="_xlnm.Print_Area" localSheetId="1">'2. Project participants'!$A$1:$F$11</definedName>
    <definedName name="_xlnm.Print_Area" localSheetId="2">'3. Publishable summary'!$A$1:$A$8</definedName>
    <definedName name="ProjectTopic">Skrito!$C$1:$C$4</definedName>
    <definedName name="publications">Skrito!$L$2:$L$9</definedName>
    <definedName name="RM">Skrito!$C$19:$C$23</definedName>
    <definedName name="Role">Skrito!$I$1:$I$4</definedName>
    <definedName name="YesNo">Skrito!$K$1:$K$2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 l="1"/>
  <c r="E36" i="1"/>
  <c r="C36" i="1"/>
  <c r="B36" i="1"/>
  <c r="F35" i="1"/>
  <c r="E35" i="1"/>
  <c r="C35" i="1"/>
  <c r="B35" i="1"/>
  <c r="F34" i="1"/>
  <c r="E34" i="1"/>
  <c r="C34" i="1"/>
  <c r="B34" i="1"/>
  <c r="F33" i="1"/>
  <c r="E33" i="1"/>
  <c r="C33" i="1"/>
  <c r="B33" i="1"/>
  <c r="F32" i="1"/>
  <c r="E32" i="1"/>
  <c r="C32" i="1"/>
  <c r="B32" i="1"/>
  <c r="F31" i="1"/>
  <c r="E31" i="1"/>
  <c r="C31" i="1"/>
  <c r="B31" i="1"/>
  <c r="F30" i="1"/>
  <c r="E30" i="1"/>
  <c r="C30" i="1"/>
  <c r="B30" i="1"/>
  <c r="F29" i="1"/>
  <c r="E29" i="1"/>
  <c r="C29" i="1"/>
  <c r="B29" i="1"/>
  <c r="F28" i="1"/>
  <c r="E28" i="1"/>
  <c r="C28" i="1"/>
  <c r="B28" i="1"/>
  <c r="F27" i="1"/>
  <c r="E27" i="1"/>
  <c r="C27" i="1"/>
  <c r="B27" i="1"/>
  <c r="F26" i="1"/>
  <c r="E26" i="1"/>
  <c r="C26" i="1"/>
  <c r="B26" i="1"/>
  <c r="F25" i="1"/>
  <c r="E25" i="1"/>
  <c r="C25" i="1"/>
  <c r="B25" i="1"/>
  <c r="F24" i="1"/>
  <c r="E24" i="1"/>
  <c r="C24" i="1"/>
  <c r="B24" i="1"/>
  <c r="F23" i="1"/>
  <c r="E23" i="1"/>
  <c r="C23" i="1"/>
  <c r="B23" i="1"/>
  <c r="F22" i="1"/>
  <c r="E22" i="1"/>
  <c r="C22" i="1"/>
  <c r="B22" i="1"/>
  <c r="F21" i="1"/>
  <c r="E21" i="1"/>
  <c r="C21" i="1"/>
  <c r="B21" i="1"/>
  <c r="F20" i="1"/>
  <c r="E20" i="1"/>
  <c r="C20" i="1"/>
  <c r="B20" i="1"/>
  <c r="F19" i="1"/>
  <c r="E19" i="1"/>
  <c r="C19" i="1"/>
  <c r="B19" i="1"/>
  <c r="F18" i="1"/>
  <c r="E18" i="1"/>
  <c r="C18" i="1"/>
  <c r="B18" i="1"/>
  <c r="F17" i="1"/>
  <c r="E17" i="1"/>
  <c r="C17" i="1"/>
  <c r="B17" i="1"/>
  <c r="F16" i="1"/>
  <c r="E16" i="1"/>
  <c r="C16" i="1"/>
  <c r="B16" i="1"/>
  <c r="F15" i="1"/>
  <c r="E15" i="1"/>
  <c r="C15" i="1"/>
  <c r="B15" i="1"/>
  <c r="F14" i="1"/>
  <c r="E14" i="1"/>
  <c r="C14" i="1"/>
  <c r="B14" i="1"/>
  <c r="F13" i="1"/>
  <c r="E13" i="1"/>
  <c r="C13" i="1"/>
  <c r="B13" i="1"/>
  <c r="F12" i="1"/>
  <c r="E12" i="1"/>
  <c r="C12" i="1"/>
  <c r="B12" i="1"/>
  <c r="F11" i="1"/>
  <c r="E11" i="1"/>
  <c r="C11" i="1"/>
  <c r="B11" i="1"/>
  <c r="F10" i="1"/>
  <c r="E10" i="1"/>
  <c r="C10" i="1"/>
  <c r="B10" i="1"/>
  <c r="F9" i="1"/>
  <c r="E9" i="1"/>
  <c r="C9" i="1"/>
  <c r="B9" i="1"/>
  <c r="F8" i="1"/>
  <c r="E8" i="1"/>
  <c r="C8" i="1"/>
  <c r="B8" i="1"/>
  <c r="F7" i="1"/>
  <c r="E7" i="1"/>
  <c r="C7" i="1"/>
  <c r="B7" i="1"/>
  <c r="F6" i="1"/>
  <c r="E6" i="1"/>
  <c r="C6" i="1"/>
  <c r="B6" i="1"/>
  <c r="F5" i="1"/>
  <c r="E5" i="1"/>
  <c r="C5" i="1"/>
  <c r="B5" i="1"/>
  <c r="F4" i="1"/>
  <c r="E4" i="1"/>
  <c r="C4" i="1"/>
  <c r="B4" i="1"/>
  <c r="E34" i="9" l="1"/>
  <c r="E29" i="9"/>
  <c r="B25" i="9"/>
  <c r="C25" i="9"/>
  <c r="D25" i="9"/>
  <c r="C24" i="9"/>
  <c r="D24" i="9"/>
  <c r="B24" i="9"/>
  <c r="E19" i="12" l="1"/>
  <c r="C6" i="12" s="1"/>
  <c r="E31" i="9" l="1"/>
  <c r="E36" i="9"/>
  <c r="D26" i="9"/>
  <c r="B3" i="3" l="1"/>
  <c r="E1" i="11" l="1"/>
  <c r="D25" i="12" l="1"/>
  <c r="D6" i="12" s="1"/>
  <c r="D13" i="12"/>
  <c r="B6" i="12" s="1"/>
  <c r="E6" i="12" s="1"/>
  <c r="E18" i="10"/>
  <c r="C6" i="10" s="1"/>
  <c r="E23" i="10"/>
  <c r="D6" i="10" s="1"/>
  <c r="D13" i="10"/>
  <c r="B6" i="10" s="1"/>
  <c r="E6" i="10" l="1"/>
  <c r="E6" i="9" s="1"/>
  <c r="C7" i="9"/>
  <c r="D7" i="9"/>
  <c r="C6" i="9"/>
  <c r="D6" i="9"/>
  <c r="B7" i="9"/>
  <c r="E7" i="9"/>
  <c r="B6" i="9"/>
  <c r="F6" i="12" l="1"/>
  <c r="H6" i="12" s="1"/>
  <c r="I6" i="12" s="1"/>
  <c r="F6" i="10"/>
  <c r="H6" i="10" s="1"/>
  <c r="I6" i="10" s="1"/>
  <c r="F6" i="9" l="1"/>
  <c r="H6" i="9" s="1"/>
  <c r="F7" i="9"/>
  <c r="H7" i="9" s="1"/>
  <c r="I7" i="9" s="1"/>
  <c r="F10" i="9" l="1"/>
  <c r="H10" i="9"/>
  <c r="I6" i="9"/>
  <c r="I10" i="9" s="1"/>
</calcChain>
</file>

<file path=xl/sharedStrings.xml><?xml version="1.0" encoding="utf-8"?>
<sst xmlns="http://schemas.openxmlformats.org/spreadsheetml/2006/main" count="614" uniqueCount="414">
  <si>
    <t>PROJECT PROGRESS REPORT</t>
  </si>
  <si>
    <t>ERA-NET Cofund Grant Agreement No:</t>
  </si>
  <si>
    <t>ERA-NET Cofund acronym:</t>
  </si>
  <si>
    <t>GeoERA</t>
  </si>
  <si>
    <t>H2020-LCE-2016-2017/H2020-LCE-2016-ERA</t>
  </si>
  <si>
    <t>Call identifier:</t>
  </si>
  <si>
    <t>Project full title:</t>
  </si>
  <si>
    <t>Project reference number:</t>
  </si>
  <si>
    <t>Project topic:</t>
  </si>
  <si>
    <t>Project specific recearch topic:</t>
  </si>
  <si>
    <t>from:</t>
  </si>
  <si>
    <t>to:</t>
  </si>
  <si>
    <t>Project coordinator:</t>
  </si>
  <si>
    <t>Tel:</t>
  </si>
  <si>
    <t>E-mail:</t>
  </si>
  <si>
    <t>Project website address:</t>
  </si>
  <si>
    <t>Country</t>
  </si>
  <si>
    <t>PUBLISHABLE SUMMARY</t>
  </si>
  <si>
    <t>WORK PROGRESS AND ACHIEVEMENTS DURING PERIOD</t>
  </si>
  <si>
    <t>…</t>
  </si>
  <si>
    <t>Milestones</t>
  </si>
  <si>
    <t>Milestone no.</t>
  </si>
  <si>
    <t>Delivery date from Contract</t>
  </si>
  <si>
    <t>Progress</t>
  </si>
  <si>
    <t>Comments</t>
  </si>
  <si>
    <t>Deliverables</t>
  </si>
  <si>
    <t>Deliverable no.</t>
  </si>
  <si>
    <t>PROJECT CONTRIBUTION TO GeoERA PROJECT</t>
  </si>
  <si>
    <t>DEVIATIONS FROM PROPOSAL / WORK PLAN</t>
  </si>
  <si>
    <t>Date</t>
  </si>
  <si>
    <t>Number of people reached</t>
  </si>
  <si>
    <t>Author(s)</t>
  </si>
  <si>
    <t>PROJECT MANAGEMENT</t>
  </si>
  <si>
    <t>IMPACT STATEMENT</t>
  </si>
  <si>
    <t>Deliverable name</t>
  </si>
  <si>
    <t>Short name of lead participant</t>
  </si>
  <si>
    <t>Milestone name</t>
  </si>
  <si>
    <t>IDENTIFICATION OF PROJECT PARTICIPANTS</t>
  </si>
  <si>
    <t>Short name of project participant</t>
  </si>
  <si>
    <t>A. Direct personnel costs</t>
  </si>
  <si>
    <t>Actual</t>
  </si>
  <si>
    <t>B. Direct costs of subcontractiong</t>
  </si>
  <si>
    <t>C. Other direct costs</t>
  </si>
  <si>
    <t>D. Indirect costs</t>
  </si>
  <si>
    <t>TOTAL COSTS</t>
  </si>
  <si>
    <t>Reimbursement rate</t>
  </si>
  <si>
    <t>GeoERA contribution</t>
  </si>
  <si>
    <t>1.</t>
  </si>
  <si>
    <t>2.</t>
  </si>
  <si>
    <t>3.</t>
  </si>
  <si>
    <t>FINANCIAL STATEMENT FOR PP 1 - name</t>
  </si>
  <si>
    <t>Explanations</t>
  </si>
  <si>
    <t>Person months</t>
  </si>
  <si>
    <t>Associated WP</t>
  </si>
  <si>
    <t>Amount</t>
  </si>
  <si>
    <t>Personnel costs Actual</t>
  </si>
  <si>
    <t>Subcontracting</t>
  </si>
  <si>
    <t>Description</t>
  </si>
  <si>
    <t>Cost</t>
  </si>
  <si>
    <t>Other direct costs</t>
  </si>
  <si>
    <t>Category</t>
  </si>
  <si>
    <t>Travel</t>
  </si>
  <si>
    <t>Equipment</t>
  </si>
  <si>
    <t>Other</t>
  </si>
  <si>
    <t>Costs</t>
  </si>
  <si>
    <t>FINANCIAL STATEMENT FOR PP 2 - name</t>
  </si>
  <si>
    <t>Geo-energy</t>
  </si>
  <si>
    <t>Groundwater</t>
  </si>
  <si>
    <t>Raw materials</t>
  </si>
  <si>
    <t>Information platform</t>
  </si>
  <si>
    <t>GE1 - FOSSIL ENERGY, ENERGY SECURITY AND CLIMATE ACTION</t>
  </si>
  <si>
    <t>GE2 - GEOTHERMAL ENERGY</t>
  </si>
  <si>
    <t>GE3 - ENERGY STORAGE</t>
  </si>
  <si>
    <t>GE4 – INDUCED IMPACTS AND HAZARDS</t>
  </si>
  <si>
    <t>GE5 -  ADVANCEMENTS IN DEVELOPING AND USING 3D TRANSNATIONAL GEOMODELS</t>
  </si>
  <si>
    <t>GE6 - ENABLING SUBSURFACE MANAGEMENT AND DECISION SUPPORT</t>
  </si>
  <si>
    <t>GW1 - DRINKING WATER AND HUMAN HEALTH</t>
  </si>
  <si>
    <t>GW2 - TOOLS FOR CLIMATE CHANGE IMPACT ASSESSMENT AND ADAPTATION</t>
  </si>
  <si>
    <t>GW3 - HARMONIZATION OF GROUNDWATER RESOURCES INFORMATION AT CROSS-BORDER TO PAN- EUROPEAN SCALE</t>
  </si>
  <si>
    <t>GW4 - CONTRIBUTE TO GROUNDWATER MANAGEMENT WHEN INTERACTING WITH ENERGY AND MINING</t>
  </si>
  <si>
    <t>RM1 – IMPROVING AND SUSTAINING THE RAW MATERIALS KNOWLEDGE BASE BY PERIODICALLY DELIVERING A MINERALS YEARBOOK AND INVENTORY INFORMATION SYSTEM</t>
  </si>
  <si>
    <t>RM2 – CONSTRUCTION MATERIAL</t>
  </si>
  <si>
    <t>RM3 – METALLOGENY – GEOLOGICAL POTENTIAL</t>
  </si>
  <si>
    <t>RM4 – FORECASTING AND ASSESSING EUROPE’S STRATEGIC RAW MATERIALS NEEDS</t>
  </si>
  <si>
    <t>RM5 - RAW MATERIALS MODELLING AND INTERACTIONS WITH ENERGY AND GROUNDWATER</t>
  </si>
  <si>
    <t>IP1 - DEVELOPMENT OF AN INFORMATION PLATFORM TO SUPPORT MANAGEMENT AND PROVISION OF DATA FOR THE THREE OTHER THEMES</t>
  </si>
  <si>
    <t>Report submission date:</t>
  </si>
  <si>
    <t>Contact person for the project:</t>
  </si>
  <si>
    <t>Period covered</t>
  </si>
  <si>
    <t>GE</t>
  </si>
  <si>
    <t>GW</t>
  </si>
  <si>
    <t>RM</t>
  </si>
  <si>
    <t>IP</t>
  </si>
  <si>
    <t>Link (if applicable)</t>
  </si>
  <si>
    <t>CUMULATIVE FINANCIAL STATEMENT</t>
  </si>
  <si>
    <t>Person responsible:</t>
  </si>
  <si>
    <t>Date:</t>
  </si>
  <si>
    <t>Supplier</t>
  </si>
  <si>
    <t>Partner in-kind contribution</t>
  </si>
  <si>
    <t>Cumulative Use of Resources</t>
  </si>
  <si>
    <t>Connected to 8a</t>
  </si>
  <si>
    <t>Free text</t>
  </si>
  <si>
    <t>Work package 1:</t>
  </si>
  <si>
    <t>Work package 2:</t>
  </si>
  <si>
    <t>Work package 3:</t>
  </si>
  <si>
    <t>Work package 4:</t>
  </si>
  <si>
    <t>Work package 5:</t>
  </si>
  <si>
    <t>Dissemination level</t>
  </si>
  <si>
    <t>Means of verification</t>
  </si>
  <si>
    <t>Target audience</t>
  </si>
  <si>
    <t>Role in the project</t>
  </si>
  <si>
    <t xml:space="preserve">Free text
Description of activities and results
Non-technical audience
Text will be published on GeoERA webpage and in promotional material 
</t>
  </si>
  <si>
    <t xml:space="preserve">Each SRT has identified expected impact
What impact has Project generated?
How are the outputs being used (have been used)?
What are the expected benefits?
How will the impact spread beyond the Project?
Impact on: ethics, synergies with science education, interdisciplinary cooperation, engaging with civil society and policy makers, …?
</t>
  </si>
  <si>
    <t>Project Lead</t>
  </si>
  <si>
    <t>Project Partner</t>
  </si>
  <si>
    <t>Third Party</t>
  </si>
  <si>
    <t>Non-funded partner</t>
  </si>
  <si>
    <t>Participant Legal name</t>
  </si>
  <si>
    <t>Participant (eng)</t>
  </si>
  <si>
    <t>Short name</t>
  </si>
  <si>
    <t>PIC</t>
  </si>
  <si>
    <t xml:space="preserve">Free text
Contribution to GeoERA overall objectives and the objectives of the Specific Research Topics
This contribution will be evaluated by Theme coordinators within Evaluation of the theme progress. </t>
  </si>
  <si>
    <t>Duration:</t>
  </si>
  <si>
    <t>Type</t>
  </si>
  <si>
    <t>Completed</t>
  </si>
  <si>
    <t>Pending</t>
  </si>
  <si>
    <t>In delay</t>
  </si>
  <si>
    <t>WP name</t>
  </si>
  <si>
    <t>Yes</t>
  </si>
  <si>
    <t>No</t>
  </si>
  <si>
    <r>
      <t xml:space="preserve">Has the project partnership identify any deviations from proposal / work plan? </t>
    </r>
    <r>
      <rPr>
        <i/>
        <sz val="11"/>
        <color theme="1"/>
        <rFont val="Calibri"/>
        <family val="2"/>
        <charset val="238"/>
        <scheme val="minor"/>
      </rPr>
      <t>(select:)</t>
    </r>
  </si>
  <si>
    <t>If yes, please fill out the table below:</t>
  </si>
  <si>
    <t>PROJECT COMMUNICATION and DISSEMINATION  ACTIVITIES</t>
  </si>
  <si>
    <t>Communicate about project and results, disseminate the project results.</t>
  </si>
  <si>
    <t>MEETINGS</t>
  </si>
  <si>
    <t>Internal project meeting</t>
  </si>
  <si>
    <t>Meeting with other GeoERA projects</t>
  </si>
  <si>
    <t>Meeting with national body</t>
  </si>
  <si>
    <t>Meeting with international body</t>
  </si>
  <si>
    <t xml:space="preserve">Progress on the coordination activities
Communication and cooperation between project partners
Cooperation with other projects
</t>
  </si>
  <si>
    <t>At project end Project Lead will receive a link to impact questionnaire, which will serve a basis for impact assessment.
This part will be used in project scientific evaluation, conducted by evaluators.</t>
  </si>
  <si>
    <t>Follow up</t>
  </si>
  <si>
    <t>2 - we will keep the already existing but without firter work</t>
  </si>
  <si>
    <t>1 - no activities are planned after project end (website will be removed)</t>
  </si>
  <si>
    <t>3 - we will keep the already existing, additional activities relate to updates</t>
  </si>
  <si>
    <t>4 - some activities are planned after the project end</t>
  </si>
  <si>
    <t>5 - we will actively continue with exploration of the results</t>
  </si>
  <si>
    <t>PUBLICATIONS</t>
  </si>
  <si>
    <t>PAPERS</t>
  </si>
  <si>
    <t>ABSTRACTS</t>
  </si>
  <si>
    <t>SCIENTIFIC PUBLICATION</t>
  </si>
  <si>
    <t>NON-SCIENTIFIC PUBLICATION</t>
  </si>
  <si>
    <t>THESIS</t>
  </si>
  <si>
    <t>TECHNICAL REPORT</t>
  </si>
  <si>
    <t>OTHER (please specify: internships, consultation,...)</t>
  </si>
  <si>
    <t>PROJECT SPECIFIC PUBLICATION (please specify: leaflet, poster, catalogue, …)</t>
  </si>
  <si>
    <t>EVENTS</t>
  </si>
  <si>
    <t>WORKSHOP</t>
  </si>
  <si>
    <t>SEMINAR</t>
  </si>
  <si>
    <t>CONFERENCE (tele-conference)</t>
  </si>
  <si>
    <t>TRAINING</t>
  </si>
  <si>
    <t>EXHIBITION</t>
  </si>
  <si>
    <t>PITCH EVENT</t>
  </si>
  <si>
    <t>CONGRESS</t>
  </si>
  <si>
    <t>OTHER (please specify: internships, consultation, presentations,...)</t>
  </si>
  <si>
    <t>MEDIA</t>
  </si>
  <si>
    <t>RADIO, TV,</t>
  </si>
  <si>
    <t>ONLINE MEDIA</t>
  </si>
  <si>
    <t>OTHER</t>
  </si>
  <si>
    <t>AUDIENCE</t>
  </si>
  <si>
    <t>SCIENTIFIC COMMUNITY</t>
  </si>
  <si>
    <t>GENERAL PUBLIC</t>
  </si>
  <si>
    <t>POLICY MAKERS</t>
  </si>
  <si>
    <t xml:space="preserve">MEDIA </t>
  </si>
  <si>
    <t>EU INSTITUTION</t>
  </si>
  <si>
    <t>NON-EU INSTITUTION (national, regional, local)</t>
  </si>
  <si>
    <t>OTHER (customers)</t>
  </si>
  <si>
    <t>Subcategory</t>
  </si>
  <si>
    <t>Please select activity</t>
  </si>
  <si>
    <t>INSTRUCTIONS</t>
  </si>
  <si>
    <t>Please select the main activity. Based on selected activity, subcategory will adapt.</t>
  </si>
  <si>
    <t>Please select and count your target audience. If more that one target aubience was reached, fill in one line per audience.</t>
  </si>
  <si>
    <t>Fill in only blue-colored cells.</t>
  </si>
  <si>
    <t>RADIO, TV</t>
  </si>
  <si>
    <t>Max 3.000 words</t>
  </si>
  <si>
    <t>B. Other direct costs</t>
  </si>
  <si>
    <t>C. Direct costs of subcontractiong</t>
  </si>
  <si>
    <t>(0,25*A+B)</t>
  </si>
  <si>
    <t>Project acronym:</t>
  </si>
  <si>
    <t>TNO</t>
  </si>
  <si>
    <t>AGS</t>
  </si>
  <si>
    <t>BGR</t>
  </si>
  <si>
    <t>BRGM</t>
  </si>
  <si>
    <t>CGS</t>
  </si>
  <si>
    <t>Deltares</t>
  </si>
  <si>
    <t>FZZG</t>
  </si>
  <si>
    <t>GBA</t>
  </si>
  <si>
    <t>GEOINFORM</t>
  </si>
  <si>
    <t>GeoZS</t>
  </si>
  <si>
    <t>GEUS</t>
  </si>
  <si>
    <t>Geological Survey of Denmark and Greenland</t>
  </si>
  <si>
    <t>GSI</t>
  </si>
  <si>
    <t>Department of Communications, Climate Action and Environment</t>
  </si>
  <si>
    <t>GTK</t>
  </si>
  <si>
    <t>HGI-CGS</t>
  </si>
  <si>
    <t>ICGC</t>
  </si>
  <si>
    <t>IGR</t>
  </si>
  <si>
    <t>ISOR</t>
  </si>
  <si>
    <t>ISPRA</t>
  </si>
  <si>
    <t>LAGB</t>
  </si>
  <si>
    <t>LBEG</t>
  </si>
  <si>
    <t>LBGR BRB</t>
  </si>
  <si>
    <t>LEGMC</t>
  </si>
  <si>
    <t>LfU</t>
  </si>
  <si>
    <t>LGRB</t>
  </si>
  <si>
    <t>LGT</t>
  </si>
  <si>
    <t>LNEG</t>
  </si>
  <si>
    <t>Laboratorio Nacional de Energia e Geologia I.P.</t>
  </si>
  <si>
    <t>MBFSZ</t>
  </si>
  <si>
    <t>NGU</t>
  </si>
  <si>
    <t>PIG-PIB</t>
  </si>
  <si>
    <t>RAVA</t>
  </si>
  <si>
    <t>RBINS-GSB</t>
  </si>
  <si>
    <t>RT</t>
  </si>
  <si>
    <t>SCK/CEN</t>
  </si>
  <si>
    <t>SGL</t>
  </si>
  <si>
    <t>SGU</t>
  </si>
  <si>
    <t>SGUDS</t>
  </si>
  <si>
    <t>VITO</t>
  </si>
  <si>
    <t>VMM</t>
  </si>
  <si>
    <t>PARTICIPANT LEGAL NAME</t>
  </si>
  <si>
    <t>PARTICIPANT (ENG)</t>
  </si>
  <si>
    <t>COUNTRY</t>
  </si>
  <si>
    <t>[use dropdown menu]</t>
  </si>
  <si>
    <t>Hungary</t>
  </si>
  <si>
    <t>Netherlands</t>
  </si>
  <si>
    <t>Albania</t>
  </si>
  <si>
    <t>Italy</t>
  </si>
  <si>
    <t>Germany</t>
  </si>
  <si>
    <t>France</t>
  </si>
  <si>
    <t xml:space="preserve">Czech Republic </t>
  </si>
  <si>
    <t xml:space="preserve">Bosnia and Herzegovina </t>
  </si>
  <si>
    <t>Austria</t>
  </si>
  <si>
    <t>Ukraine</t>
  </si>
  <si>
    <t>Slovenia</t>
  </si>
  <si>
    <t>Denmark</t>
  </si>
  <si>
    <t>Cyprus</t>
  </si>
  <si>
    <t>Ireland</t>
  </si>
  <si>
    <t>Finland</t>
  </si>
  <si>
    <t>Croatia</t>
  </si>
  <si>
    <t>Spain</t>
  </si>
  <si>
    <t>Greece</t>
  </si>
  <si>
    <t>Romania</t>
  </si>
  <si>
    <t xml:space="preserve">Iceland </t>
  </si>
  <si>
    <t>Latvia</t>
  </si>
  <si>
    <t>Lithuania</t>
  </si>
  <si>
    <t>Portugal</t>
  </si>
  <si>
    <t>Norway</t>
  </si>
  <si>
    <t>Poland</t>
  </si>
  <si>
    <t>Belgium</t>
  </si>
  <si>
    <t>Luxemburg</t>
  </si>
  <si>
    <t xml:space="preserve">Sweden </t>
  </si>
  <si>
    <t>Slovakia</t>
  </si>
  <si>
    <t xml:space="preserve">Nederlandse Organisatie voor Toegepast Natuurwetenschappelijk Onderzoek </t>
  </si>
  <si>
    <t>Per Sherbimin Gjeologjik Shqiptar</t>
  </si>
  <si>
    <t xml:space="preserve">Agenzia Regionale per la Protezione Ambientale del Piemonte </t>
  </si>
  <si>
    <t xml:space="preserve">Bundesanstalt für Geowissenschaften und Rohstoffe </t>
  </si>
  <si>
    <t>Bureau de Recherches Géologiques et Minières</t>
  </si>
  <si>
    <t>Ceska Geologicka Sluzba</t>
  </si>
  <si>
    <t>Stichting Deltares, affilitated or linked to TNO</t>
  </si>
  <si>
    <t>Federalni Zavod Za Geologiju Sarajevo</t>
  </si>
  <si>
    <t>Geologische Bundesanstalt</t>
  </si>
  <si>
    <t>State Research and Development Enterprise State Information Geological Fund of Ukraine</t>
  </si>
  <si>
    <t>Geološki zavod Slovenije</t>
  </si>
  <si>
    <t xml:space="preserve">Ministry of Agriculture, Natural Resources and Environment of Cyprus </t>
  </si>
  <si>
    <t>Geologian Tutkimuskeskus</t>
  </si>
  <si>
    <t>Hrvatski geoloski institut</t>
  </si>
  <si>
    <t xml:space="preserve">Institut Cartogràfic i Geològic de Catalunya </t>
  </si>
  <si>
    <t>Institouto Geologikon kai Metalleftikon Erevnon</t>
  </si>
  <si>
    <t>Instituto Geológico y Minero de Espana</t>
  </si>
  <si>
    <t>Institutul Geologic al României</t>
  </si>
  <si>
    <t>Islenskar Orkurannsoknir</t>
  </si>
  <si>
    <t xml:space="preserve">Istituto Superiore per la Protezione e la Ricerca Ambientale </t>
  </si>
  <si>
    <t xml:space="preserve">Landesamt für Geologie und Bergwesen Sachsen-Anhalt </t>
  </si>
  <si>
    <t>Landesamt für Bergbau, Energie und Geologie Niedersachsen</t>
  </si>
  <si>
    <t xml:space="preserve">Landesamt für Bergbau, Geologie und Rohstoffe Brandenburg </t>
  </si>
  <si>
    <t xml:space="preserve">Latvijas Vides, Geologijas Un Meteorologijas Centrs Sia </t>
  </si>
  <si>
    <t>Bayerisches landesamt fur Umwelt</t>
  </si>
  <si>
    <t xml:space="preserve">Regierungspräsidium Freiburg </t>
  </si>
  <si>
    <t xml:space="preserve">Lietuvos geologijos tarnyba prie Aplinkos ministerijos </t>
  </si>
  <si>
    <t>Regione Marche</t>
  </si>
  <si>
    <t>Norges Geologiske undersokelse</t>
  </si>
  <si>
    <t xml:space="preserve">Państwowy Instytut Geologiczny – Państwowy Instytut Badawczy </t>
  </si>
  <si>
    <t>Regione Autonoma Valle d'Aosta</t>
  </si>
  <si>
    <t>Institut Royal des Sciences Natueelles de Belgique</t>
  </si>
  <si>
    <t>Regione Emilia Romagna (Servizio Geologico, Sismico e dei Suoli della Regione Emilia Romagna)</t>
  </si>
  <si>
    <t xml:space="preserve">Regione Umbria </t>
  </si>
  <si>
    <t>Regione Toscana</t>
  </si>
  <si>
    <t>Studiecentrum voor Kernenergie/Centre d'Etude de l'Energie Nucléaire (affiliated or linked to VMM)</t>
  </si>
  <si>
    <t xml:space="preserve">Administration Des Ponts et Chaussees Direction; Service Géologique du Luxembourg </t>
  </si>
  <si>
    <t>Sveriges Geologiska Undersökning</t>
  </si>
  <si>
    <t>Statny Geologicky ustav Dionyza Stura</t>
  </si>
  <si>
    <t>Vlaamse Instelling voor Technologisch Onderzoek VITO, affiliated or linked to VLO</t>
  </si>
  <si>
    <t>Vlaams Gewest (represented by third party 5a / VITO )</t>
  </si>
  <si>
    <t xml:space="preserve">Vlaamse Milieumaatschappij </t>
  </si>
  <si>
    <t>VL_SHORT NAME</t>
  </si>
  <si>
    <t>Magyar Bányászati és Földtani Szolgálat</t>
  </si>
  <si>
    <t>NERC (UKRI)</t>
  </si>
  <si>
    <t>United Kingdom</t>
  </si>
  <si>
    <t>UK Research and Innovation</t>
  </si>
  <si>
    <t xml:space="preserve">British Geological Survey </t>
  </si>
  <si>
    <t xml:space="preserve">Office of Prime Minister / Ministry for Transport and Infrastructure </t>
  </si>
  <si>
    <t>Office of Prime Minister</t>
  </si>
  <si>
    <t>OPM</t>
  </si>
  <si>
    <t>ARPAP</t>
  </si>
  <si>
    <t>DLT</t>
  </si>
  <si>
    <t>EFG</t>
  </si>
  <si>
    <t>GSD</t>
  </si>
  <si>
    <t>GSS</t>
  </si>
  <si>
    <t>IGME-Gr</t>
  </si>
  <si>
    <t>IGME-Sp</t>
  </si>
  <si>
    <t>LUNG</t>
  </si>
  <si>
    <t>Marche Regione</t>
  </si>
  <si>
    <t>RU</t>
  </si>
  <si>
    <t>SGSS</t>
  </si>
  <si>
    <t>VLO</t>
  </si>
  <si>
    <t>VPO</t>
  </si>
  <si>
    <t>GSRM</t>
  </si>
  <si>
    <t>TLUG</t>
  </si>
  <si>
    <t>Albanian Geological Survey</t>
  </si>
  <si>
    <t>Regional Agency for the Protection of the Environment</t>
  </si>
  <si>
    <t xml:space="preserve">Federal Institute for Geosciences and Natural Resources </t>
  </si>
  <si>
    <t>The French Geological Survey</t>
  </si>
  <si>
    <t xml:space="preserve">Czech Geological Survey </t>
  </si>
  <si>
    <t>European Federation of Geologists (non-founded partner)</t>
  </si>
  <si>
    <t>Eesti Geoloogiakeskus (non-funded partner)</t>
  </si>
  <si>
    <t>Geological Survey of Estonia</t>
  </si>
  <si>
    <t>Geological Survey of Federation of Bosnia and Herzegovina</t>
  </si>
  <si>
    <t>Geological Survey of Austria</t>
  </si>
  <si>
    <t>Geological Survey of Slovenia</t>
  </si>
  <si>
    <t>Cyprus Geological Survey Department</t>
  </si>
  <si>
    <t>Geological Survey of Ireland</t>
  </si>
  <si>
    <t>Geological Survey of Serbia</t>
  </si>
  <si>
    <t xml:space="preserve">Geological Survey of Finland </t>
  </si>
  <si>
    <t>Croatian Geological Survey</t>
  </si>
  <si>
    <t xml:space="preserve">Geosciences Institute </t>
  </si>
  <si>
    <t>Geosciences Institute</t>
  </si>
  <si>
    <t>Institute of Geology and Mineral Exploration</t>
  </si>
  <si>
    <t>Institouto Geologikon kai Metalleftikon Erevnon (non-funded partner)</t>
  </si>
  <si>
    <t>Geological Survey of Spain</t>
  </si>
  <si>
    <t>Geological Institute of Romania</t>
  </si>
  <si>
    <t xml:space="preserve">Instituto Português do Mar e da Atmosfera </t>
  </si>
  <si>
    <t>Instituto Português do Mar e da Atmosfera</t>
  </si>
  <si>
    <t xml:space="preserve">Iceland GeoSurvey </t>
  </si>
  <si>
    <t>Italian Institute for Environmental Protection and Research</t>
  </si>
  <si>
    <t>State Office for Geology and Mining Saxony-Anhalt</t>
  </si>
  <si>
    <t>State Office for Mining, Energy and Geology Lower Saxony</t>
  </si>
  <si>
    <t>State Office for Mining, Geology and Raw Materials Brandenburg</t>
  </si>
  <si>
    <t>Landesamt für Bergbau, Geologie und Rohstoffe Brandenburg (non-funded partner)</t>
  </si>
  <si>
    <t>Bavarian Environment Agency - Geological Survey (Associated partner)</t>
  </si>
  <si>
    <t>Bayerisches Landesamt für Umwelt</t>
  </si>
  <si>
    <t xml:space="preserve">Bavarian Environment Agency - Geological Survey </t>
  </si>
  <si>
    <t>Latvian Environment, Geology and Meteorology Center</t>
  </si>
  <si>
    <t>Regional Council Freiburg</t>
  </si>
  <si>
    <t xml:space="preserve">Lithuanian Geological Survey </t>
  </si>
  <si>
    <t>The National Laboratory of Energy and Geology</t>
  </si>
  <si>
    <t xml:space="preserve">Landesamt für Umwelt, Naturschutz und Geologie Mecklenburg-Vorpommern </t>
  </si>
  <si>
    <t>State Office for the Environment, Nature Conservation and Geology Mecklenburg-Vorpommern</t>
  </si>
  <si>
    <t xml:space="preserve">Mining and Geological Survey of Hungary </t>
  </si>
  <si>
    <t xml:space="preserve">Geological Survey of Norway </t>
  </si>
  <si>
    <t xml:space="preserve">Norwegian Petroleum Directorate </t>
  </si>
  <si>
    <t xml:space="preserve">Geologischer Dienst Nordrhein-Westfalen </t>
  </si>
  <si>
    <t>Polish Geological Insitute</t>
  </si>
  <si>
    <t>Regional geological survey</t>
  </si>
  <si>
    <t>Servizio Geologico</t>
  </si>
  <si>
    <t>Belgian Nuclear Research Centre SCK•CEN (Third party of VMM)</t>
  </si>
  <si>
    <t xml:space="preserve">State Geological Institute of Dionyz Stur </t>
  </si>
  <si>
    <t>National geological survey</t>
  </si>
  <si>
    <t>Geological, seismic and soil survey, Emilia Romagna Region</t>
  </si>
  <si>
    <t>Geological Survey of Sweden</t>
  </si>
  <si>
    <t>The Netherlands Organisation for applied scientific research</t>
  </si>
  <si>
    <t>United States Geological Survey</t>
  </si>
  <si>
    <t xml:space="preserve">United States Geological Survey </t>
  </si>
  <si>
    <t>Flanders Environment Agency</t>
  </si>
  <si>
    <t>Russian Ministry of Natural Resources</t>
  </si>
  <si>
    <t xml:space="preserve">Institute for Geology and Mineral Resources of the Ocean </t>
  </si>
  <si>
    <t xml:space="preserve">Vlaams Planbureau voor Omgeving </t>
  </si>
  <si>
    <t>Geological Survey of the Republic of Macedonia</t>
  </si>
  <si>
    <t>Thüringer Landesanstalt für Umwelt und Geologie</t>
  </si>
  <si>
    <t>EU</t>
  </si>
  <si>
    <t xml:space="preserve">Estonia </t>
  </si>
  <si>
    <t>Serbia</t>
  </si>
  <si>
    <t>SPAIN</t>
  </si>
  <si>
    <t xml:space="preserve">Malta </t>
  </si>
  <si>
    <t>United States of America</t>
  </si>
  <si>
    <t>RUSSIA</t>
  </si>
  <si>
    <t>Macedonia</t>
  </si>
  <si>
    <t>EGT</t>
  </si>
  <si>
    <t>IGEO</t>
  </si>
  <si>
    <t>IPMA</t>
  </si>
  <si>
    <t>NRW</t>
  </si>
  <si>
    <t>NPD</t>
  </si>
  <si>
    <t>Geological Survey of Belgium – Royal Belgian Institute of Natural Sciences</t>
  </si>
  <si>
    <t>USGS</t>
  </si>
  <si>
    <t>VNIIOkeangeologia</t>
  </si>
  <si>
    <r>
      <t xml:space="preserve">Description of the deviation
</t>
    </r>
    <r>
      <rPr>
        <sz val="11"/>
        <color theme="1"/>
        <rFont val="Calibri"/>
        <family val="2"/>
        <charset val="238"/>
        <scheme val="minor"/>
      </rPr>
      <t>(indicate also WP and/or Project partner where the deviation occured)</t>
    </r>
  </si>
  <si>
    <r>
      <t xml:space="preserve">Description of
</t>
    </r>
    <r>
      <rPr>
        <b/>
        <sz val="11"/>
        <color theme="1"/>
        <rFont val="Calibri"/>
        <family val="2"/>
        <charset val="238"/>
        <scheme val="minor"/>
      </rPr>
      <t>corrective measures</t>
    </r>
    <r>
      <rPr>
        <sz val="11"/>
        <color theme="1"/>
        <rFont val="Calibri"/>
        <family val="2"/>
        <charset val="238"/>
        <scheme val="minor"/>
      </rPr>
      <t xml:space="preserve"> adopted:</t>
    </r>
  </si>
  <si>
    <r>
      <t xml:space="preserve">Does the deviation have an
</t>
    </r>
    <r>
      <rPr>
        <b/>
        <sz val="11"/>
        <color theme="1"/>
        <rFont val="Calibri"/>
        <family val="2"/>
        <charset val="238"/>
        <scheme val="minor"/>
      </rPr>
      <t>impact on project outputs</t>
    </r>
    <r>
      <rPr>
        <sz val="11"/>
        <color theme="1"/>
        <rFont val="Calibri"/>
        <family val="2"/>
        <charset val="238"/>
        <scheme val="minor"/>
      </rPr>
      <t>?</t>
    </r>
  </si>
  <si>
    <t>Are changes to workplan / budget / … needed?
If yes, please specify:</t>
  </si>
  <si>
    <t>INTERNAL PROJECT MEETING</t>
  </si>
  <si>
    <t>MEETING WITH OTHER GEOERA PROJECTS</t>
  </si>
  <si>
    <t>MEETING WITH NATIONAL BODY</t>
  </si>
  <si>
    <t>MEETING WITH INTERNATIONAL BODY</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</si>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</sst>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9"/>
      <color theme="1"/>
      <name val="Calibri"/>
      <family val="2"/>
      <charset val="238"/>
      <scheme val="minor"/>
    </font>
    <font>
      <sz val="11"/>
      <color rgb="FFFF0000"/>
      <name val="Calibri"/>
      <family val="2"/>
      <charset val="238"/>
      <scheme val="minor"/>
    </font>
    <font>
      <u/>
      <sz val="11"/>
      <color theme="10"/>
      <name val="Calibri"/>
      <family val="2"/>
      <charset val="238"/>
      <scheme val="minor"/>
    </font>
    <font>
      <b/>
      <sz val="11"/>
      <color rgb="FFFF0000"/>
      <name val="Calibri"/>
      <family val="2"/>
      <charset val="238"/>
      <scheme val="minor"/>
    </font>
    <font>
      <sz val="11"/>
      <name val="Calibri"/>
      <family val="2"/>
      <charset val="238"/>
      <scheme val="minor"/>
    </font>
    <font>
      <b/>
      <sz val="11"/>
      <name val="Calibri"/>
      <family val="2"/>
      <charset val="238"/>
      <scheme val="minor"/>
    </font>
    <font>
      <sz val="12"/>
      <color theme="1"/>
      <name val="MS Gothic"/>
      <family val="3"/>
      <charset val="238"/>
    </font>
    <font>
      <sz val="11"/>
      <color theme="1"/>
      <name val="Calibri"/>
      <family val="2"/>
      <charset val="1"/>
      <scheme val="minor"/>
    </font>
    <font>
      <b/>
      <sz val="11"/>
      <color theme="1"/>
      <name val="Calibri"/>
      <family val="2"/>
      <scheme val="minor"/>
    </font>
    <font>
      <sz val="11"/>
      <color indexed="8"/>
      <name val="Calibri"/>
      <family val="2"/>
      <charset val="238"/>
      <scheme val="minor"/>
    </font>
  </fonts>
  <fills count="7">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5" fillId="0" borderId="0" applyNumberFormat="0" applyFill="0" applyBorder="0" applyAlignment="0" applyProtection="0"/>
    <xf numFmtId="0" fontId="10" fillId="0" borderId="0"/>
  </cellStyleXfs>
  <cellXfs count="128">
    <xf numFmtId="0" fontId="0" fillId="0" borderId="0" xfId="0"/>
    <xf numFmtId="0" fontId="1" fillId="0" borderId="0" xfId="0" applyFont="1"/>
    <xf numFmtId="0" fontId="0" fillId="0" borderId="0" xfId="0" applyBorder="1"/>
    <xf numFmtId="0" fontId="0" fillId="0" borderId="1" xfId="0" applyBorder="1"/>
    <xf numFmtId="0" fontId="0" fillId="2" borderId="1" xfId="0" applyFill="1" applyBorder="1" applyAlignment="1"/>
    <xf numFmtId="0" fontId="0" fillId="2" borderId="5" xfId="0" applyFill="1" applyBorder="1" applyAlignment="1">
      <alignment wrapText="1"/>
    </xf>
    <xf numFmtId="0" fontId="0" fillId="2" borderId="5" xfId="0" applyFill="1" applyBorder="1" applyAlignment="1"/>
    <xf numFmtId="0" fontId="0" fillId="0" borderId="0" xfId="0" applyBorder="1" applyAlignment="1">
      <alignment wrapText="1"/>
    </xf>
    <xf numFmtId="10" fontId="0" fillId="0" borderId="2" xfId="0" applyNumberFormat="1" applyBorder="1"/>
    <xf numFmtId="4" fontId="0" fillId="0" borderId="1" xfId="0" applyNumberFormat="1" applyBorder="1"/>
    <xf numFmtId="4" fontId="0" fillId="0" borderId="1" xfId="0" applyNumberFormat="1" applyBorder="1" applyAlignment="1">
      <alignment wrapText="1"/>
    </xf>
    <xf numFmtId="4" fontId="0" fillId="0" borderId="6" xfId="0" applyNumberFormat="1" applyBorder="1"/>
    <xf numFmtId="0" fontId="1" fillId="0" borderId="0" xfId="0" applyFont="1" applyBorder="1"/>
    <xf numFmtId="0" fontId="1" fillId="3" borderId="3" xfId="0" applyFont="1" applyFill="1" applyBorder="1"/>
    <xf numFmtId="0" fontId="0" fillId="3" borderId="1" xfId="0" applyFill="1" applyBorder="1"/>
    <xf numFmtId="0" fontId="1" fillId="3" borderId="1" xfId="0" applyFont="1" applyFill="1" applyBorder="1"/>
    <xf numFmtId="4" fontId="0" fillId="0" borderId="6" xfId="0" applyNumberFormat="1" applyBorder="1" applyAlignment="1">
      <alignment wrapText="1"/>
    </xf>
    <xf numFmtId="0" fontId="0" fillId="0" borderId="0" xfId="0" applyFill="1"/>
    <xf numFmtId="0" fontId="0" fillId="0" borderId="0" xfId="0" applyAlignment="1">
      <alignment horizontal="left"/>
    </xf>
    <xf numFmtId="0" fontId="0" fillId="0" borderId="0" xfId="0" applyAlignment="1">
      <alignment horizontal="right"/>
    </xf>
    <xf numFmtId="0" fontId="0" fillId="5" borderId="0" xfId="0" applyFill="1"/>
    <xf numFmtId="0" fontId="0" fillId="0" borderId="0" xfId="0" applyAlignment="1">
      <alignment vertical="top"/>
    </xf>
    <xf numFmtId="0" fontId="2" fillId="0" borderId="0" xfId="0" applyFont="1" applyFill="1" applyBorder="1" applyAlignment="1">
      <alignment horizontal="right"/>
    </xf>
    <xf numFmtId="0" fontId="0" fillId="4" borderId="0" xfId="0" applyFill="1"/>
    <xf numFmtId="0" fontId="1" fillId="0" borderId="0" xfId="0" applyFont="1" applyFill="1"/>
    <xf numFmtId="0" fontId="1" fillId="0" borderId="1" xfId="0" applyFont="1" applyFill="1" applyBorder="1" applyAlignment="1">
      <alignment horizontal="center"/>
    </xf>
    <xf numFmtId="0" fontId="0" fillId="0" borderId="1" xfId="0" applyFill="1" applyBorder="1"/>
    <xf numFmtId="0" fontId="0" fillId="3" borderId="1" xfId="0" applyFont="1" applyFill="1" applyBorder="1"/>
    <xf numFmtId="0" fontId="0" fillId="0" borderId="1" xfId="0" applyFont="1" applyBorder="1"/>
    <xf numFmtId="0" fontId="3" fillId="4" borderId="0" xfId="0" applyFont="1" applyFill="1" applyAlignment="1">
      <alignment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1" fillId="0" borderId="12" xfId="0" applyFont="1" applyFill="1" applyBorder="1" applyAlignment="1">
      <alignment horizontal="left" vertical="top" wrapText="1"/>
    </xf>
    <xf numFmtId="0" fontId="0" fillId="0" borderId="1" xfId="0" applyFill="1" applyBorder="1" applyAlignment="1">
      <alignment wrapText="1"/>
    </xf>
    <xf numFmtId="0" fontId="0" fillId="0" borderId="0" xfId="0" applyFill="1" applyBorder="1"/>
    <xf numFmtId="0" fontId="4" fillId="0" borderId="0" xfId="0" applyFont="1"/>
    <xf numFmtId="0" fontId="0" fillId="0" borderId="0" xfId="0" applyAlignment="1">
      <alignment wrapText="1"/>
    </xf>
    <xf numFmtId="0" fontId="7" fillId="0" borderId="1" xfId="0" applyFont="1" applyFill="1" applyBorder="1"/>
    <xf numFmtId="0" fontId="4" fillId="0" borderId="0" xfId="0" applyFont="1" applyFill="1" applyBorder="1" applyAlignment="1">
      <alignment horizontal="left" vertical="top" wrapText="1"/>
    </xf>
    <xf numFmtId="0" fontId="4" fillId="0" borderId="0" xfId="0" applyFont="1" applyFill="1"/>
    <xf numFmtId="0" fontId="7" fillId="0" borderId="0" xfId="0" applyFont="1"/>
    <xf numFmtId="0" fontId="0" fillId="0" borderId="1" xfId="0" applyFill="1" applyBorder="1" applyAlignment="1">
      <alignment horizontal="left" vertical="top" wrapText="1"/>
    </xf>
    <xf numFmtId="0" fontId="8" fillId="0" borderId="1" xfId="0" applyFont="1" applyFill="1" applyBorder="1" applyAlignment="1">
      <alignment horizontal="center"/>
    </xf>
    <xf numFmtId="0" fontId="7" fillId="4" borderId="0" xfId="0" applyFont="1" applyFill="1"/>
    <xf numFmtId="0" fontId="1" fillId="2" borderId="0" xfId="0" applyFont="1" applyFill="1"/>
    <xf numFmtId="0" fontId="8" fillId="2" borderId="0" xfId="0" applyFont="1" applyFill="1"/>
    <xf numFmtId="0" fontId="0" fillId="2" borderId="0" xfId="0" applyFill="1"/>
    <xf numFmtId="0" fontId="6" fillId="2" borderId="0" xfId="0" applyFont="1" applyFill="1"/>
    <xf numFmtId="0" fontId="8" fillId="0" borderId="0" xfId="0" applyFont="1" applyFill="1" applyBorder="1" applyAlignment="1">
      <alignment horizontal="left" vertical="top" wrapText="1"/>
    </xf>
    <xf numFmtId="0" fontId="0" fillId="4" borderId="0" xfId="0" applyFill="1" applyBorder="1" applyAlignment="1">
      <alignment vertical="top" wrapText="1"/>
    </xf>
    <xf numFmtId="0" fontId="0" fillId="4" borderId="0" xfId="0" applyFill="1" applyBorder="1" applyAlignment="1">
      <alignment horizontal="left" vertical="top" wrapText="1"/>
    </xf>
    <xf numFmtId="0" fontId="0" fillId="4" borderId="0" xfId="0" applyFill="1" applyBorder="1"/>
    <xf numFmtId="0" fontId="0" fillId="4" borderId="0" xfId="0" applyFill="1" applyAlignment="1">
      <alignment wrapText="1"/>
    </xf>
    <xf numFmtId="0" fontId="0" fillId="0" borderId="0" xfId="0" applyFill="1" applyAlignment="1">
      <alignment horizontal="center"/>
    </xf>
    <xf numFmtId="0" fontId="2" fillId="4" borderId="0" xfId="0" applyFont="1" applyFill="1" applyAlignment="1">
      <alignment vertical="top" wrapText="1"/>
    </xf>
    <xf numFmtId="0" fontId="1" fillId="0" borderId="0" xfId="0" applyFont="1" applyAlignment="1">
      <alignment horizontal="center"/>
    </xf>
    <xf numFmtId="0" fontId="0" fillId="2" borderId="1"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xf>
    <xf numFmtId="0" fontId="0" fillId="2" borderId="2" xfId="0" applyFill="1" applyBorder="1" applyAlignment="1">
      <alignment horizontal="center" wrapText="1"/>
    </xf>
    <xf numFmtId="0" fontId="0" fillId="2" borderId="7" xfId="0" applyFill="1" applyBorder="1" applyAlignment="1">
      <alignment horizontal="center" wrapText="1"/>
    </xf>
    <xf numFmtId="0" fontId="0" fillId="4" borderId="0" xfId="0" applyFill="1" applyAlignment="1">
      <alignment vertical="top" wrapText="1"/>
    </xf>
    <xf numFmtId="0" fontId="0" fillId="2" borderId="3" xfId="0" applyFill="1" applyBorder="1" applyAlignment="1"/>
    <xf numFmtId="0" fontId="11" fillId="3" borderId="1" xfId="2" applyFont="1" applyFill="1" applyBorder="1"/>
    <xf numFmtId="0" fontId="10" fillId="0" borderId="1" xfId="2" applyBorder="1"/>
    <xf numFmtId="0" fontId="10" fillId="0" borderId="0" xfId="2"/>
    <xf numFmtId="0" fontId="0" fillId="6" borderId="1" xfId="0" applyFill="1" applyBorder="1"/>
    <xf numFmtId="4" fontId="0" fillId="6" borderId="1" xfId="0" applyNumberFormat="1" applyFill="1" applyBorder="1"/>
    <xf numFmtId="0" fontId="0" fillId="6" borderId="1" xfId="0" applyFont="1" applyFill="1" applyBorder="1"/>
    <xf numFmtId="0" fontId="0" fillId="2" borderId="1" xfId="0" applyFill="1" applyBorder="1" applyAlignment="1">
      <alignment horizontal="center" wrapText="1"/>
    </xf>
    <xf numFmtId="0" fontId="0" fillId="2" borderId="3" xfId="0" applyFill="1" applyBorder="1" applyAlignment="1">
      <alignment wrapText="1"/>
    </xf>
    <xf numFmtId="0" fontId="0" fillId="2" borderId="1" xfId="0" applyFill="1" applyBorder="1" applyAlignment="1">
      <alignment wrapText="1"/>
    </xf>
    <xf numFmtId="4" fontId="0" fillId="0" borderId="0" xfId="0" applyNumberFormat="1" applyBorder="1"/>
    <xf numFmtId="0" fontId="12" fillId="0" borderId="0" xfId="0" applyFont="1"/>
    <xf numFmtId="0" fontId="2" fillId="0" borderId="0" xfId="0" applyFont="1" applyFill="1" applyAlignment="1">
      <alignment horizontal="center"/>
    </xf>
    <xf numFmtId="0" fontId="1" fillId="0" borderId="0" xfId="0" applyNumberFormat="1" applyFont="1" applyAlignment="1"/>
    <xf numFmtId="0" fontId="0" fillId="0" borderId="1" xfId="0" applyFill="1" applyBorder="1" applyAlignment="1">
      <alignment horizontal="left" vertical="top" wrapText="1"/>
    </xf>
    <xf numFmtId="14" fontId="0" fillId="6" borderId="1" xfId="0" applyNumberFormat="1" applyFill="1" applyBorder="1" applyProtection="1">
      <protection locked="0"/>
    </xf>
    <xf numFmtId="14" fontId="0" fillId="6" borderId="5" xfId="0" applyNumberFormat="1" applyFill="1" applyBorder="1" applyProtection="1">
      <protection locked="0"/>
    </xf>
    <xf numFmtId="0" fontId="7" fillId="6" borderId="1" xfId="0" applyFont="1" applyFill="1" applyBorder="1"/>
    <xf numFmtId="0" fontId="0" fillId="6" borderId="1" xfId="0" applyFill="1" applyBorder="1" applyAlignment="1" applyProtection="1">
      <alignment wrapText="1"/>
      <protection locked="0"/>
    </xf>
    <xf numFmtId="0" fontId="0" fillId="6" borderId="1" xfId="0" applyFill="1" applyBorder="1" applyAlignment="1">
      <alignment horizontal="left" vertical="top" wrapText="1"/>
    </xf>
    <xf numFmtId="0" fontId="9" fillId="6" borderId="1" xfId="0" applyFont="1" applyFill="1" applyBorder="1"/>
    <xf numFmtId="0" fontId="1" fillId="6" borderId="1" xfId="0" applyFont="1" applyFill="1" applyBorder="1"/>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0" xfId="2" applyFont="1" applyFill="1"/>
    <xf numFmtId="0" fontId="10" fillId="0" borderId="0" xfId="2" applyFill="1"/>
    <xf numFmtId="0" fontId="11" fillId="0" borderId="0" xfId="2" applyFont="1" applyFill="1" applyBorder="1"/>
    <xf numFmtId="0" fontId="10" fillId="0" borderId="0" xfId="2" applyFill="1" applyBorder="1"/>
    <xf numFmtId="0" fontId="11" fillId="0" borderId="3" xfId="2" applyFont="1" applyFill="1" applyBorder="1"/>
    <xf numFmtId="0" fontId="10" fillId="0" borderId="1" xfId="2" applyNumberFormat="1" applyBorder="1" applyAlignment="1"/>
    <xf numFmtId="0" fontId="0" fillId="6" borderId="1" xfId="0" applyFill="1" applyBorder="1" applyAlignment="1">
      <alignment wrapText="1"/>
    </xf>
    <xf numFmtId="14" fontId="0" fillId="6" borderId="1" xfId="0" applyNumberFormat="1" applyFill="1" applyBorder="1"/>
    <xf numFmtId="0" fontId="0" fillId="6" borderId="3"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8" xfId="0" applyFill="1" applyBorder="1" applyAlignment="1" applyProtection="1">
      <alignment horizontal="left"/>
      <protection locked="0"/>
    </xf>
    <xf numFmtId="3" fontId="7" fillId="6" borderId="3" xfId="0" applyNumberFormat="1" applyFont="1" applyFill="1" applyBorder="1" applyAlignment="1" applyProtection="1">
      <alignment horizontal="left"/>
      <protection locked="0"/>
    </xf>
    <xf numFmtId="0" fontId="7" fillId="6" borderId="2" xfId="0" applyFont="1"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7" fillId="6" borderId="1" xfId="0" applyFont="1" applyFill="1" applyBorder="1" applyAlignment="1" applyProtection="1">
      <alignment horizontal="left"/>
      <protection locked="0"/>
    </xf>
    <xf numFmtId="0" fontId="5" fillId="6" borderId="1" xfId="1"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6" borderId="2" xfId="0" applyFill="1" applyBorder="1" applyAlignment="1" applyProtection="1">
      <alignment horizontal="left"/>
      <protection locked="0"/>
    </xf>
    <xf numFmtId="0" fontId="0" fillId="6" borderId="5" xfId="0" applyFill="1" applyBorder="1" applyAlignment="1">
      <alignment horizontal="left"/>
    </xf>
    <xf numFmtId="0" fontId="0" fillId="6" borderId="1" xfId="0" applyFill="1" applyBorder="1" applyAlignment="1">
      <alignment horizontal="left"/>
    </xf>
    <xf numFmtId="0" fontId="0" fillId="6" borderId="5" xfId="0" applyFill="1" applyBorder="1" applyAlignment="1" applyProtection="1">
      <alignment horizontal="left"/>
      <protection locked="0"/>
    </xf>
    <xf numFmtId="0" fontId="1" fillId="0" borderId="0" xfId="0" applyFont="1" applyFill="1" applyAlignment="1">
      <alignment horizontal="left"/>
    </xf>
    <xf numFmtId="0" fontId="4" fillId="0" borderId="10" xfId="0" applyFont="1" applyFill="1" applyBorder="1" applyAlignment="1">
      <alignment horizontal="left" vertical="top" wrapText="1"/>
    </xf>
    <xf numFmtId="0" fontId="0" fillId="6" borderId="1" xfId="0" applyFill="1" applyBorder="1" applyAlignment="1">
      <alignment horizontal="left" vertical="top" wrapText="1"/>
    </xf>
    <xf numFmtId="0" fontId="8" fillId="0" borderId="0" xfId="0" applyFont="1" applyFill="1" applyAlignment="1">
      <alignment horizontal="left"/>
    </xf>
    <xf numFmtId="0" fontId="0" fillId="0" borderId="0" xfId="0" applyFont="1" applyFill="1" applyAlignment="1">
      <alignment horizontal="left"/>
    </xf>
    <xf numFmtId="0" fontId="1" fillId="0" borderId="0" xfId="0" applyFont="1" applyAlignment="1">
      <alignment horizontal="left"/>
    </xf>
    <xf numFmtId="0" fontId="0" fillId="0" borderId="0" xfId="0" applyAlignment="1">
      <alignment horizontal="left"/>
    </xf>
    <xf numFmtId="0" fontId="0" fillId="2" borderId="1"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xf>
    <xf numFmtId="0" fontId="0" fillId="2" borderId="2" xfId="0" applyFill="1" applyBorder="1" applyAlignment="1">
      <alignment horizontal="center" wrapText="1"/>
    </xf>
    <xf numFmtId="0" fontId="0" fillId="2" borderId="7" xfId="0" applyFill="1" applyBorder="1" applyAlignment="1">
      <alignment horizontal="center" wrapText="1"/>
    </xf>
  </cellXfs>
  <cellStyles count="3">
    <cellStyle name="Hyperlink" xfId="1" builtinId="8"/>
    <cellStyle name="Navadno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303530</xdr:colOff>
      <xdr:row>8</xdr:row>
      <xdr:rowOff>86995</xdr:rowOff>
    </xdr:to>
    <xdr:pic>
      <xdr:nvPicPr>
        <xdr:cNvPr id="2" name="Grafik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35350" cy="1550035"/>
        </a:xfrm>
        <a:prstGeom prst="rect">
          <a:avLst/>
        </a:prstGeom>
      </xdr:spPr>
    </xdr:pic>
    <xdr:clientData/>
  </xdr:twoCellAnchor>
  <xdr:twoCellAnchor>
    <xdr:from>
      <xdr:col>0</xdr:col>
      <xdr:colOff>68580</xdr:colOff>
      <xdr:row>8</xdr:row>
      <xdr:rowOff>129540</xdr:rowOff>
    </xdr:from>
    <xdr:to>
      <xdr:col>5</xdr:col>
      <xdr:colOff>327660</xdr:colOff>
      <xdr:row>12</xdr:row>
      <xdr:rowOff>144780</xdr:rowOff>
    </xdr:to>
    <xdr:sp macro="" textlink="">
      <xdr:nvSpPr>
        <xdr:cNvPr id="3" name="Tekstfelt 2">
          <a:extLst>
            <a:ext uri="{FF2B5EF4-FFF2-40B4-BE49-F238E27FC236}">
              <a16:creationId xmlns:a16="http://schemas.microsoft.com/office/drawing/2014/main" id="{00000000-0008-0000-0000-000003000000}"/>
            </a:ext>
          </a:extLst>
        </xdr:cNvPr>
        <xdr:cNvSpPr txBox="1">
          <a:spLocks noChangeArrowheads="1"/>
        </xdr:cNvSpPr>
      </xdr:nvSpPr>
      <xdr:spPr bwMode="auto">
        <a:xfrm>
          <a:off x="68580" y="1592580"/>
          <a:ext cx="3307080" cy="74676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lnSpc>
              <a:spcPct val="107000"/>
            </a:lnSpc>
            <a:spcAft>
              <a:spcPts val="800"/>
            </a:spcAft>
          </a:pPr>
          <a:br>
            <a:rPr lang="en-GB" sz="500">
              <a:effectLst/>
              <a:latin typeface="Calibri"/>
              <a:ea typeface="Times New Roman"/>
              <a:cs typeface="Times New Roman"/>
            </a:rPr>
          </a:br>
          <a:r>
            <a:rPr lang="en-GB" sz="1100">
              <a:effectLst/>
              <a:latin typeface="Calibri"/>
              <a:ea typeface="Times New Roman"/>
              <a:cs typeface="Times New Roman"/>
            </a:rPr>
            <a:t>Establishing the European Geological Surveys Research Area to deliver a Geological Service for Europe</a:t>
          </a:r>
          <a:endParaRPr lang="sl-SI" sz="1100">
            <a:effectLst/>
            <a:latin typeface="Calibri"/>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I45"/>
  <sheetViews>
    <sheetView showGridLines="0" tabSelected="1" zoomScaleNormal="100" zoomScaleSheetLayoutView="100" workbookViewId="0">
      <selection activeCell="N28" sqref="N28"/>
    </sheetView>
  </sheetViews>
  <sheetFormatPr defaultRowHeight="15" x14ac:dyDescent="0.25"/>
  <cols>
    <col min="4" max="4" width="10.140625" bestFit="1" customWidth="1"/>
    <col min="6" max="6" width="10.140625" bestFit="1" customWidth="1"/>
  </cols>
  <sheetData>
    <row r="15" spans="1:5" x14ac:dyDescent="0.25">
      <c r="A15" t="s">
        <v>1</v>
      </c>
      <c r="E15" s="18">
        <v>731166</v>
      </c>
    </row>
    <row r="16" spans="1:5" x14ac:dyDescent="0.25">
      <c r="A16" t="s">
        <v>2</v>
      </c>
      <c r="E16" t="s">
        <v>3</v>
      </c>
    </row>
    <row r="17" spans="1:9" x14ac:dyDescent="0.25">
      <c r="A17" t="s">
        <v>5</v>
      </c>
      <c r="E17" t="s">
        <v>4</v>
      </c>
    </row>
    <row r="20" spans="1:9" x14ac:dyDescent="0.25">
      <c r="C20" s="1" t="s">
        <v>0</v>
      </c>
    </row>
    <row r="22" spans="1:9" ht="31.15" customHeight="1" x14ac:dyDescent="0.25">
      <c r="A22" t="s">
        <v>6</v>
      </c>
      <c r="D22" s="100"/>
      <c r="E22" s="101"/>
      <c r="F22" s="101"/>
      <c r="G22" s="101"/>
      <c r="H22" s="101"/>
      <c r="I22" s="102"/>
    </row>
    <row r="23" spans="1:9" x14ac:dyDescent="0.25">
      <c r="A23" t="s">
        <v>188</v>
      </c>
      <c r="D23" s="103"/>
      <c r="E23" s="103"/>
      <c r="F23" s="103"/>
      <c r="G23" s="103"/>
    </row>
    <row r="24" spans="1:9" x14ac:dyDescent="0.25">
      <c r="A24" s="45" t="s">
        <v>7</v>
      </c>
      <c r="B24" s="40"/>
      <c r="C24" s="40"/>
      <c r="D24" s="104"/>
      <c r="E24" s="105"/>
    </row>
    <row r="25" spans="1:9" x14ac:dyDescent="0.25">
      <c r="A25" t="s">
        <v>8</v>
      </c>
      <c r="D25" s="107"/>
      <c r="E25" s="107"/>
      <c r="F25" s="107"/>
      <c r="G25" s="20"/>
      <c r="H25" s="20"/>
    </row>
    <row r="26" spans="1:9" ht="42" customHeight="1" x14ac:dyDescent="0.25">
      <c r="A26" s="21" t="s">
        <v>9</v>
      </c>
      <c r="D26" s="106"/>
      <c r="E26" s="106"/>
      <c r="F26" s="106"/>
      <c r="G26" s="106"/>
      <c r="H26" s="106"/>
      <c r="I26" s="106"/>
    </row>
    <row r="27" spans="1:9" x14ac:dyDescent="0.25">
      <c r="A27" t="s">
        <v>15</v>
      </c>
      <c r="D27" s="109"/>
      <c r="E27" s="109"/>
      <c r="F27" s="109"/>
      <c r="G27" s="109"/>
      <c r="H27" s="20"/>
    </row>
    <row r="30" spans="1:9" x14ac:dyDescent="0.25">
      <c r="A30" t="s">
        <v>88</v>
      </c>
      <c r="C30" s="19" t="s">
        <v>10</v>
      </c>
      <c r="D30" s="82"/>
      <c r="E30" s="19" t="s">
        <v>11</v>
      </c>
      <c r="F30" s="82"/>
    </row>
    <row r="40" spans="1:9" x14ac:dyDescent="0.25">
      <c r="A40" t="s">
        <v>86</v>
      </c>
      <c r="D40" s="83"/>
    </row>
    <row r="41" spans="1:9" x14ac:dyDescent="0.25">
      <c r="A41" t="s">
        <v>12</v>
      </c>
      <c r="D41" s="110"/>
      <c r="E41" s="111"/>
      <c r="F41" s="111"/>
      <c r="G41" s="111"/>
      <c r="H41" s="111"/>
      <c r="I41" s="112"/>
    </row>
    <row r="43" spans="1:9" x14ac:dyDescent="0.25">
      <c r="A43" t="s">
        <v>87</v>
      </c>
      <c r="D43" s="113"/>
      <c r="E43" s="114"/>
      <c r="F43" s="114"/>
      <c r="G43" s="114"/>
    </row>
    <row r="44" spans="1:9" x14ac:dyDescent="0.25">
      <c r="B44" t="s">
        <v>13</v>
      </c>
      <c r="C44" s="115"/>
      <c r="D44" s="115"/>
    </row>
    <row r="45" spans="1:9" x14ac:dyDescent="0.25">
      <c r="B45" t="s">
        <v>14</v>
      </c>
      <c r="C45" s="108"/>
      <c r="D45" s="109"/>
      <c r="E45" s="109"/>
    </row>
  </sheetData>
  <mergeCells count="10">
    <mergeCell ref="C45:E45"/>
    <mergeCell ref="D27:G27"/>
    <mergeCell ref="D41:I41"/>
    <mergeCell ref="D43:G43"/>
    <mergeCell ref="C44:D44"/>
    <mergeCell ref="D22:I22"/>
    <mergeCell ref="D23:G23"/>
    <mergeCell ref="D24:E24"/>
    <mergeCell ref="D26:I26"/>
    <mergeCell ref="D25:F25"/>
  </mergeCells>
  <dataValidations count="1">
    <dataValidation type="list" allowBlank="1" showInputMessage="1" showErrorMessage="1" sqref="D25" xr:uid="{00000000-0002-0000-0000-000000000000}">
      <formula1>ProjectTopic</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INDIRECT(Skrito!$E$1)</xm:f>
          </x14:formula1>
          <xm:sqref>D26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I23"/>
  <sheetViews>
    <sheetView showGridLines="0" workbookViewId="0">
      <selection sqref="A1:B1"/>
    </sheetView>
  </sheetViews>
  <sheetFormatPr defaultRowHeight="15" x14ac:dyDescent="0.25"/>
  <cols>
    <col min="1" max="1" width="21.140625" customWidth="1"/>
    <col min="2" max="2" width="23.28515625" bestFit="1" customWidth="1"/>
    <col min="3" max="3" width="14.140625" bestFit="1" customWidth="1"/>
    <col min="4" max="4" width="15.7109375" bestFit="1" customWidth="1"/>
    <col min="5" max="5" width="15.140625" bestFit="1" customWidth="1"/>
    <col min="6" max="6" width="12.5703125" bestFit="1" customWidth="1"/>
    <col min="7" max="7" width="15.42578125" bestFit="1" customWidth="1"/>
    <col min="8" max="9" width="12" bestFit="1" customWidth="1"/>
    <col min="10" max="10" width="16.7109375" customWidth="1"/>
    <col min="15" max="15" width="22.28515625" customWidth="1"/>
  </cols>
  <sheetData>
    <row r="1" spans="1:9" x14ac:dyDescent="0.25">
      <c r="A1" s="121" t="s">
        <v>50</v>
      </c>
      <c r="B1" s="121"/>
    </row>
    <row r="2" spans="1:9" x14ac:dyDescent="0.25">
      <c r="A2" s="122" t="s">
        <v>182</v>
      </c>
      <c r="B2" s="122"/>
    </row>
    <row r="4" spans="1:9" ht="14.45" customHeight="1" x14ac:dyDescent="0.25">
      <c r="B4" s="67" t="s">
        <v>39</v>
      </c>
      <c r="C4" s="123" t="s">
        <v>185</v>
      </c>
      <c r="D4" s="123" t="s">
        <v>186</v>
      </c>
      <c r="E4" s="4" t="s">
        <v>43</v>
      </c>
      <c r="F4" s="125" t="s">
        <v>44</v>
      </c>
      <c r="G4" s="126" t="s">
        <v>45</v>
      </c>
      <c r="H4" s="123" t="s">
        <v>46</v>
      </c>
      <c r="I4" s="123" t="s">
        <v>98</v>
      </c>
    </row>
    <row r="5" spans="1:9" x14ac:dyDescent="0.25">
      <c r="B5" s="5" t="s">
        <v>40</v>
      </c>
      <c r="C5" s="124"/>
      <c r="D5" s="124"/>
      <c r="E5" s="6" t="s">
        <v>187</v>
      </c>
      <c r="F5" s="125"/>
      <c r="G5" s="127"/>
      <c r="H5" s="124"/>
      <c r="I5" s="124"/>
    </row>
    <row r="6" spans="1:9" x14ac:dyDescent="0.25">
      <c r="A6" s="3" t="s">
        <v>47</v>
      </c>
      <c r="B6" s="10">
        <f>D13</f>
        <v>0</v>
      </c>
      <c r="C6" s="9">
        <f>E18</f>
        <v>0</v>
      </c>
      <c r="D6" s="9">
        <f>E23</f>
        <v>0</v>
      </c>
      <c r="E6" s="9">
        <f>(B6+C6)*0.25</f>
        <v>0</v>
      </c>
      <c r="F6" s="11">
        <f>B6+C6+D6+E6</f>
        <v>0</v>
      </c>
      <c r="G6" s="8">
        <v>0.29699999999999999</v>
      </c>
      <c r="H6" s="9">
        <f>F6*G6</f>
        <v>0</v>
      </c>
      <c r="I6" s="9">
        <f>F6-H6</f>
        <v>0</v>
      </c>
    </row>
    <row r="7" spans="1:9" x14ac:dyDescent="0.25">
      <c r="A7" s="2"/>
      <c r="B7" s="7"/>
      <c r="C7" s="2"/>
      <c r="D7" s="2"/>
      <c r="E7" s="2"/>
      <c r="F7" s="2"/>
      <c r="G7" s="2"/>
      <c r="H7" s="2"/>
    </row>
    <row r="8" spans="1:9" x14ac:dyDescent="0.25">
      <c r="A8" s="2"/>
      <c r="B8" s="2"/>
      <c r="C8" s="2"/>
      <c r="D8" s="2"/>
      <c r="E8" s="2"/>
      <c r="F8" s="2"/>
      <c r="G8" s="2"/>
      <c r="H8" s="2"/>
    </row>
    <row r="9" spans="1:9" x14ac:dyDescent="0.25">
      <c r="A9" s="12" t="s">
        <v>51</v>
      </c>
      <c r="B9" s="2"/>
      <c r="C9" s="2"/>
      <c r="D9" s="2"/>
      <c r="E9" s="2"/>
      <c r="F9" s="2"/>
      <c r="G9" s="2"/>
      <c r="H9" s="2"/>
    </row>
    <row r="10" spans="1:9" x14ac:dyDescent="0.25">
      <c r="A10" s="15" t="s">
        <v>55</v>
      </c>
      <c r="B10" s="14" t="s">
        <v>52</v>
      </c>
      <c r="C10" s="14" t="s">
        <v>53</v>
      </c>
      <c r="D10" s="14" t="s">
        <v>54</v>
      </c>
      <c r="E10" s="2"/>
      <c r="F10" s="2"/>
      <c r="G10" s="2"/>
      <c r="H10" s="2"/>
    </row>
    <row r="11" spans="1:9" x14ac:dyDescent="0.25">
      <c r="B11" s="71"/>
      <c r="C11" s="71"/>
      <c r="D11" s="72"/>
    </row>
    <row r="12" spans="1:9" x14ac:dyDescent="0.25">
      <c r="B12" s="71"/>
      <c r="C12" s="71"/>
      <c r="D12" s="72"/>
    </row>
    <row r="13" spans="1:9" x14ac:dyDescent="0.25">
      <c r="D13" s="9">
        <f>SUM(D11:D12)</f>
        <v>0</v>
      </c>
    </row>
    <row r="15" spans="1:9" x14ac:dyDescent="0.25">
      <c r="A15" s="13" t="s">
        <v>59</v>
      </c>
      <c r="B15" s="14" t="s">
        <v>57</v>
      </c>
      <c r="C15" s="14" t="s">
        <v>60</v>
      </c>
      <c r="D15" s="14" t="s">
        <v>53</v>
      </c>
      <c r="E15" s="14" t="s">
        <v>64</v>
      </c>
    </row>
    <row r="16" spans="1:9" x14ac:dyDescent="0.25">
      <c r="B16" s="71"/>
      <c r="C16" s="71" t="s">
        <v>61</v>
      </c>
      <c r="D16" s="71"/>
      <c r="E16" s="72"/>
    </row>
    <row r="17" spans="1:5" x14ac:dyDescent="0.25">
      <c r="B17" s="71"/>
      <c r="C17" s="71"/>
      <c r="D17" s="71"/>
      <c r="E17" s="72"/>
    </row>
    <row r="18" spans="1:5" x14ac:dyDescent="0.25">
      <c r="E18" s="9">
        <f>SUM(E16:E17)</f>
        <v>0</v>
      </c>
    </row>
    <row r="20" spans="1:5" x14ac:dyDescent="0.25">
      <c r="A20" s="15" t="s">
        <v>56</v>
      </c>
      <c r="B20" s="27" t="s">
        <v>97</v>
      </c>
      <c r="C20" s="14" t="s">
        <v>57</v>
      </c>
      <c r="D20" s="14" t="s">
        <v>53</v>
      </c>
      <c r="E20" s="14" t="s">
        <v>58</v>
      </c>
    </row>
    <row r="21" spans="1:5" x14ac:dyDescent="0.25">
      <c r="B21" s="73"/>
      <c r="C21" s="71"/>
      <c r="D21" s="71"/>
      <c r="E21" s="72"/>
    </row>
    <row r="22" spans="1:5" x14ac:dyDescent="0.25">
      <c r="B22" s="73"/>
      <c r="C22" s="71"/>
      <c r="D22" s="71"/>
      <c r="E22" s="72"/>
    </row>
    <row r="23" spans="1:5" x14ac:dyDescent="0.25">
      <c r="E23" s="9">
        <f>SUM(E21:E22)</f>
        <v>0</v>
      </c>
    </row>
  </sheetData>
  <mergeCells count="8">
    <mergeCell ref="A1:B1"/>
    <mergeCell ref="A2:B2"/>
    <mergeCell ref="I4:I5"/>
    <mergeCell ref="H4:H5"/>
    <mergeCell ref="D4:D5"/>
    <mergeCell ref="C4:C5"/>
    <mergeCell ref="F4:F5"/>
    <mergeCell ref="G4:G5"/>
  </mergeCells>
  <dataValidations count="1">
    <dataValidation type="list" allowBlank="1" showInputMessage="1" showErrorMessage="1" sqref="C16" xr:uid="{00000000-0002-0000-0A00-000000000000}">
      <formula1>Category</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I25"/>
  <sheetViews>
    <sheetView showGridLines="0" workbookViewId="0">
      <selection sqref="A1:B1"/>
    </sheetView>
  </sheetViews>
  <sheetFormatPr defaultRowHeight="15" x14ac:dyDescent="0.25"/>
  <cols>
    <col min="1" max="1" width="20.7109375" customWidth="1"/>
    <col min="2" max="2" width="23.28515625" bestFit="1" customWidth="1"/>
    <col min="3" max="3" width="19" bestFit="1" customWidth="1"/>
    <col min="4" max="4" width="17.42578125" customWidth="1"/>
    <col min="5" max="5" width="15.140625" bestFit="1" customWidth="1"/>
    <col min="6" max="6" width="12.5703125" bestFit="1" customWidth="1"/>
    <col min="7" max="7" width="19.5703125" bestFit="1" customWidth="1"/>
    <col min="8" max="8" width="19.7109375" bestFit="1" customWidth="1"/>
    <col min="9" max="9" width="26.28515625" bestFit="1" customWidth="1"/>
    <col min="10" max="10" width="16.42578125" customWidth="1"/>
  </cols>
  <sheetData>
    <row r="1" spans="1:9" x14ac:dyDescent="0.25">
      <c r="A1" s="121" t="s">
        <v>65</v>
      </c>
      <c r="B1" s="121"/>
    </row>
    <row r="2" spans="1:9" x14ac:dyDescent="0.25">
      <c r="A2" s="122" t="s">
        <v>182</v>
      </c>
      <c r="B2" s="122"/>
    </row>
    <row r="4" spans="1:9" x14ac:dyDescent="0.25">
      <c r="B4" s="67" t="s">
        <v>39</v>
      </c>
      <c r="C4" s="123" t="s">
        <v>42</v>
      </c>
      <c r="D4" s="123" t="s">
        <v>41</v>
      </c>
      <c r="E4" s="4" t="s">
        <v>43</v>
      </c>
      <c r="F4" s="125" t="s">
        <v>44</v>
      </c>
      <c r="G4" s="126" t="s">
        <v>45</v>
      </c>
      <c r="H4" s="123" t="s">
        <v>46</v>
      </c>
      <c r="I4" s="123" t="s">
        <v>98</v>
      </c>
    </row>
    <row r="5" spans="1:9" x14ac:dyDescent="0.25">
      <c r="B5" s="5" t="s">
        <v>40</v>
      </c>
      <c r="C5" s="124"/>
      <c r="D5" s="124"/>
      <c r="E5" s="6" t="s">
        <v>187</v>
      </c>
      <c r="F5" s="125"/>
      <c r="G5" s="127"/>
      <c r="H5" s="124"/>
      <c r="I5" s="124"/>
    </row>
    <row r="6" spans="1:9" x14ac:dyDescent="0.25">
      <c r="A6" s="3" t="s">
        <v>48</v>
      </c>
      <c r="B6" s="10">
        <f>D13</f>
        <v>0</v>
      </c>
      <c r="C6" s="9">
        <f>E19</f>
        <v>0</v>
      </c>
      <c r="D6" s="9">
        <f>D25</f>
        <v>0</v>
      </c>
      <c r="E6" s="9">
        <f>(B6+C6)*0.25</f>
        <v>0</v>
      </c>
      <c r="F6" s="11">
        <f>B6+C6+D6+E6</f>
        <v>0</v>
      </c>
      <c r="G6" s="8">
        <v>0.29699999999999999</v>
      </c>
      <c r="H6" s="9">
        <f>F6*G6</f>
        <v>0</v>
      </c>
      <c r="I6" s="9">
        <f>F6-H6</f>
        <v>0</v>
      </c>
    </row>
    <row r="7" spans="1:9" x14ac:dyDescent="0.25">
      <c r="A7" s="2"/>
      <c r="B7" s="7"/>
      <c r="C7" s="2"/>
      <c r="D7" s="2"/>
      <c r="E7" s="2"/>
      <c r="F7" s="2"/>
      <c r="G7" s="2"/>
      <c r="H7" s="2"/>
    </row>
    <row r="8" spans="1:9" x14ac:dyDescent="0.25">
      <c r="A8" s="2"/>
      <c r="B8" s="2"/>
      <c r="C8" s="2"/>
      <c r="D8" s="2"/>
      <c r="E8" s="2"/>
      <c r="F8" s="2"/>
      <c r="G8" s="2"/>
      <c r="H8" s="2"/>
    </row>
    <row r="9" spans="1:9" x14ac:dyDescent="0.25">
      <c r="A9" s="12" t="s">
        <v>51</v>
      </c>
      <c r="B9" s="2"/>
      <c r="C9" s="2"/>
      <c r="D9" s="2"/>
      <c r="E9" s="2"/>
      <c r="F9" s="2"/>
      <c r="G9" s="2"/>
      <c r="H9" s="2"/>
    </row>
    <row r="10" spans="1:9" x14ac:dyDescent="0.25">
      <c r="A10" s="15" t="s">
        <v>55</v>
      </c>
      <c r="B10" s="14" t="s">
        <v>52</v>
      </c>
      <c r="C10" s="14" t="s">
        <v>53</v>
      </c>
      <c r="D10" s="14" t="s">
        <v>54</v>
      </c>
      <c r="E10" s="2"/>
      <c r="F10" s="2"/>
      <c r="G10" s="2"/>
      <c r="H10" s="2"/>
    </row>
    <row r="11" spans="1:9" x14ac:dyDescent="0.25">
      <c r="B11" s="71"/>
      <c r="C11" s="71"/>
      <c r="D11" s="72"/>
    </row>
    <row r="12" spans="1:9" x14ac:dyDescent="0.25">
      <c r="B12" s="71"/>
      <c r="C12" s="71"/>
      <c r="D12" s="72"/>
    </row>
    <row r="13" spans="1:9" x14ac:dyDescent="0.25">
      <c r="D13" s="9">
        <f>SUM(D11:D12)</f>
        <v>0</v>
      </c>
    </row>
    <row r="16" spans="1:9" x14ac:dyDescent="0.25">
      <c r="A16" s="13" t="s">
        <v>59</v>
      </c>
      <c r="B16" s="14" t="s">
        <v>57</v>
      </c>
      <c r="C16" s="14" t="s">
        <v>60</v>
      </c>
      <c r="D16" s="14" t="s">
        <v>53</v>
      </c>
      <c r="E16" s="14" t="s">
        <v>64</v>
      </c>
    </row>
    <row r="17" spans="1:5" x14ac:dyDescent="0.25">
      <c r="B17" s="71"/>
      <c r="C17" s="71"/>
      <c r="D17" s="71"/>
      <c r="E17" s="72"/>
    </row>
    <row r="18" spans="1:5" x14ac:dyDescent="0.25">
      <c r="B18" s="71"/>
      <c r="C18" s="71"/>
      <c r="D18" s="71"/>
      <c r="E18" s="72"/>
    </row>
    <row r="19" spans="1:5" x14ac:dyDescent="0.25">
      <c r="E19" s="9">
        <f>SUM(E17:E18)</f>
        <v>0</v>
      </c>
    </row>
    <row r="22" spans="1:5" x14ac:dyDescent="0.25">
      <c r="A22" s="15" t="s">
        <v>56</v>
      </c>
      <c r="B22" s="14" t="s">
        <v>57</v>
      </c>
      <c r="C22" s="14" t="s">
        <v>53</v>
      </c>
      <c r="D22" s="14" t="s">
        <v>58</v>
      </c>
    </row>
    <row r="23" spans="1:5" x14ac:dyDescent="0.25">
      <c r="B23" s="71"/>
      <c r="C23" s="71"/>
      <c r="D23" s="72"/>
    </row>
    <row r="24" spans="1:5" x14ac:dyDescent="0.25">
      <c r="B24" s="71"/>
      <c r="C24" s="71"/>
      <c r="D24" s="72"/>
    </row>
    <row r="25" spans="1:5" x14ac:dyDescent="0.25">
      <c r="D25" s="9">
        <f>SUM(D23:D24)</f>
        <v>0</v>
      </c>
    </row>
  </sheetData>
  <mergeCells count="8">
    <mergeCell ref="A1:B1"/>
    <mergeCell ref="A2:B2"/>
    <mergeCell ref="I4:I5"/>
    <mergeCell ref="H4:H5"/>
    <mergeCell ref="D4:D5"/>
    <mergeCell ref="C4:C5"/>
    <mergeCell ref="F4:F5"/>
    <mergeCell ref="G4:G5"/>
  </mergeCells>
  <dataValidations count="1">
    <dataValidation type="list" allowBlank="1" showInputMessage="1" showErrorMessage="1" sqref="C17" xr:uid="{00000000-0002-0000-0B00-000000000000}">
      <formula1>Category</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sheetViews>
  <sheetFormatPr defaultRowHeight="15" x14ac:dyDescent="0.25"/>
  <cols>
    <col min="1" max="1" width="32.7109375" customWidth="1"/>
  </cols>
  <sheetData>
    <row r="1" spans="1:2" x14ac:dyDescent="0.25">
      <c r="A1" t="s">
        <v>135</v>
      </c>
    </row>
    <row r="2" spans="1:2" x14ac:dyDescent="0.25">
      <c r="A2" t="s">
        <v>136</v>
      </c>
    </row>
    <row r="3" spans="1:2" x14ac:dyDescent="0.25">
      <c r="A3" t="s">
        <v>137</v>
      </c>
    </row>
    <row r="4" spans="1:2" x14ac:dyDescent="0.25">
      <c r="A4" t="s">
        <v>138</v>
      </c>
    </row>
    <row r="5" spans="1:2" x14ac:dyDescent="0.25">
      <c r="A5" t="s">
        <v>63</v>
      </c>
    </row>
    <row r="10" spans="1:2" x14ac:dyDescent="0.25">
      <c r="B10" s="78"/>
    </row>
    <row r="14" spans="1:2" x14ac:dyDescent="0.25">
      <c r="A14" t="s">
        <v>141</v>
      </c>
    </row>
    <row r="15" spans="1:2" ht="45" x14ac:dyDescent="0.25">
      <c r="A15" s="41" t="s">
        <v>143</v>
      </c>
    </row>
    <row r="16" spans="1:2" x14ac:dyDescent="0.25">
      <c r="A16" t="s">
        <v>142</v>
      </c>
    </row>
    <row r="17" spans="1:1" x14ac:dyDescent="0.25">
      <c r="A17" t="s">
        <v>144</v>
      </c>
    </row>
    <row r="18" spans="1:1" x14ac:dyDescent="0.25">
      <c r="A18" t="s">
        <v>145</v>
      </c>
    </row>
    <row r="19" spans="1:1" x14ac:dyDescent="0.25">
      <c r="A19" t="s">
        <v>146</v>
      </c>
    </row>
    <row r="23" spans="1:1" x14ac:dyDescent="0.25">
      <c r="A23" s="68" t="s">
        <v>147</v>
      </c>
    </row>
    <row r="24" spans="1:1" x14ac:dyDescent="0.25">
      <c r="A24" s="68" t="s">
        <v>156</v>
      </c>
    </row>
    <row r="25" spans="1:1" x14ac:dyDescent="0.25">
      <c r="A25" s="68" t="s">
        <v>134</v>
      </c>
    </row>
    <row r="26" spans="1:1" x14ac:dyDescent="0.25">
      <c r="A26" s="68" t="s">
        <v>165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65"/>
  <sheetViews>
    <sheetView zoomScale="80" zoomScaleNormal="80" workbookViewId="0"/>
  </sheetViews>
  <sheetFormatPr defaultRowHeight="15" x14ac:dyDescent="0.25"/>
  <cols>
    <col min="1" max="1" width="11.7109375" bestFit="1" customWidth="1"/>
    <col min="3" max="3" width="22" customWidth="1"/>
    <col min="4" max="4" width="4.5703125" bestFit="1" customWidth="1"/>
    <col min="5" max="5" width="5.85546875" bestFit="1" customWidth="1"/>
    <col min="9" max="9" width="20.85546875" bestFit="1" customWidth="1"/>
    <col min="10" max="10" width="11.7109375" bestFit="1" customWidth="1"/>
    <col min="11" max="11" width="4.5703125" bestFit="1" customWidth="1"/>
    <col min="12" max="12" width="77.140625" bestFit="1" customWidth="1"/>
    <col min="13" max="13" width="68.5703125" bestFit="1" customWidth="1"/>
    <col min="14" max="14" width="15.140625" bestFit="1" customWidth="1"/>
    <col min="15" max="15" width="48.42578125" bestFit="1" customWidth="1"/>
    <col min="17" max="17" width="20.5703125" bestFit="1" customWidth="1"/>
    <col min="18" max="18" width="101.42578125" bestFit="1" customWidth="1"/>
    <col min="19" max="19" width="95.28515625" bestFit="1" customWidth="1"/>
    <col min="20" max="20" width="25.85546875" bestFit="1" customWidth="1"/>
    <col min="21" max="21" width="10.85546875" bestFit="1" customWidth="1"/>
  </cols>
  <sheetData>
    <row r="1" spans="1:21" x14ac:dyDescent="0.25">
      <c r="A1" t="s">
        <v>61</v>
      </c>
      <c r="C1" t="s">
        <v>66</v>
      </c>
      <c r="D1" s="17" t="s">
        <v>89</v>
      </c>
      <c r="E1" t="e">
        <f>VLOOKUP('1. Identification of project'!D25,Skrito!C1:D4,2,FALSE)</f>
        <v>#N/A</v>
      </c>
      <c r="I1" t="s">
        <v>113</v>
      </c>
      <c r="J1" t="s">
        <v>124</v>
      </c>
      <c r="K1" s="41" t="s">
        <v>128</v>
      </c>
      <c r="L1" s="60" t="s">
        <v>147</v>
      </c>
      <c r="M1" s="60" t="s">
        <v>156</v>
      </c>
      <c r="N1" s="60" t="s">
        <v>165</v>
      </c>
      <c r="O1" s="60" t="s">
        <v>169</v>
      </c>
      <c r="Q1" s="80" t="s">
        <v>305</v>
      </c>
      <c r="R1" s="80" t="s">
        <v>230</v>
      </c>
      <c r="S1" s="80" t="s">
        <v>231</v>
      </c>
      <c r="T1" s="80" t="s">
        <v>232</v>
      </c>
      <c r="U1" s="80" t="s">
        <v>120</v>
      </c>
    </row>
    <row r="2" spans="1:21" x14ac:dyDescent="0.25">
      <c r="A2" t="s">
        <v>62</v>
      </c>
      <c r="C2" t="s">
        <v>67</v>
      </c>
      <c r="D2" t="s">
        <v>90</v>
      </c>
      <c r="I2" t="s">
        <v>114</v>
      </c>
      <c r="J2" t="s">
        <v>125</v>
      </c>
      <c r="K2" t="s">
        <v>129</v>
      </c>
      <c r="L2" t="s">
        <v>148</v>
      </c>
      <c r="M2" t="s">
        <v>157</v>
      </c>
      <c r="N2" t="s">
        <v>166</v>
      </c>
      <c r="O2" t="s">
        <v>170</v>
      </c>
      <c r="Q2" t="s">
        <v>190</v>
      </c>
      <c r="R2" t="s">
        <v>264</v>
      </c>
      <c r="S2" t="s">
        <v>329</v>
      </c>
      <c r="T2" t="s">
        <v>236</v>
      </c>
      <c r="U2">
        <v>951811337</v>
      </c>
    </row>
    <row r="3" spans="1:21" x14ac:dyDescent="0.25">
      <c r="A3" t="s">
        <v>63</v>
      </c>
      <c r="C3" t="s">
        <v>68</v>
      </c>
      <c r="D3" t="s">
        <v>91</v>
      </c>
      <c r="I3" t="s">
        <v>115</v>
      </c>
      <c r="J3" t="s">
        <v>126</v>
      </c>
      <c r="L3" t="s">
        <v>149</v>
      </c>
      <c r="M3" t="s">
        <v>158</v>
      </c>
      <c r="N3" t="s">
        <v>167</v>
      </c>
      <c r="O3" t="s">
        <v>171</v>
      </c>
      <c r="Q3" t="s">
        <v>314</v>
      </c>
      <c r="R3" t="s">
        <v>265</v>
      </c>
      <c r="S3" t="s">
        <v>330</v>
      </c>
      <c r="T3" t="s">
        <v>237</v>
      </c>
      <c r="U3">
        <v>999468892</v>
      </c>
    </row>
    <row r="4" spans="1:21" x14ac:dyDescent="0.25">
      <c r="C4" t="s">
        <v>69</v>
      </c>
      <c r="D4" t="s">
        <v>92</v>
      </c>
      <c r="I4" t="s">
        <v>116</v>
      </c>
      <c r="K4" s="41"/>
      <c r="L4" t="s">
        <v>150</v>
      </c>
      <c r="M4" t="s">
        <v>159</v>
      </c>
      <c r="N4" t="s">
        <v>168</v>
      </c>
      <c r="O4" t="s">
        <v>172</v>
      </c>
      <c r="Q4" t="s">
        <v>191</v>
      </c>
      <c r="R4" t="s">
        <v>266</v>
      </c>
      <c r="S4" t="s">
        <v>331</v>
      </c>
      <c r="T4" t="s">
        <v>238</v>
      </c>
      <c r="U4">
        <v>999429413</v>
      </c>
    </row>
    <row r="5" spans="1:21" x14ac:dyDescent="0.25">
      <c r="L5" t="s">
        <v>151</v>
      </c>
      <c r="M5" t="s">
        <v>160</v>
      </c>
      <c r="O5" t="s">
        <v>173</v>
      </c>
      <c r="Q5" t="s">
        <v>192</v>
      </c>
      <c r="R5" t="s">
        <v>267</v>
      </c>
      <c r="S5" t="s">
        <v>332</v>
      </c>
      <c r="T5" t="s">
        <v>239</v>
      </c>
      <c r="U5">
        <v>999993662</v>
      </c>
    </row>
    <row r="6" spans="1:21" x14ac:dyDescent="0.25">
      <c r="L6" t="s">
        <v>152</v>
      </c>
      <c r="M6" t="s">
        <v>161</v>
      </c>
      <c r="O6" t="s">
        <v>174</v>
      </c>
      <c r="Q6" t="s">
        <v>193</v>
      </c>
      <c r="R6" t="s">
        <v>268</v>
      </c>
      <c r="S6" t="s">
        <v>333</v>
      </c>
      <c r="T6" t="s">
        <v>240</v>
      </c>
      <c r="U6">
        <v>999546783</v>
      </c>
    </row>
    <row r="7" spans="1:21" x14ac:dyDescent="0.25">
      <c r="C7" t="s">
        <v>70</v>
      </c>
      <c r="L7" t="s">
        <v>153</v>
      </c>
      <c r="M7" t="s">
        <v>162</v>
      </c>
      <c r="O7" t="s">
        <v>175</v>
      </c>
      <c r="Q7" t="s">
        <v>315</v>
      </c>
      <c r="R7" t="s">
        <v>269</v>
      </c>
      <c r="S7" t="s">
        <v>194</v>
      </c>
      <c r="T7" t="s">
        <v>235</v>
      </c>
      <c r="U7">
        <v>999520302</v>
      </c>
    </row>
    <row r="8" spans="1:21" x14ac:dyDescent="0.25">
      <c r="C8" t="s">
        <v>71</v>
      </c>
      <c r="L8" t="s">
        <v>154</v>
      </c>
      <c r="M8" t="s">
        <v>163</v>
      </c>
      <c r="O8" t="s">
        <v>176</v>
      </c>
      <c r="Q8" t="s">
        <v>316</v>
      </c>
      <c r="R8" t="s">
        <v>334</v>
      </c>
      <c r="S8" t="s">
        <v>334</v>
      </c>
      <c r="T8" t="s">
        <v>389</v>
      </c>
    </row>
    <row r="9" spans="1:21" x14ac:dyDescent="0.25">
      <c r="C9" t="s">
        <v>72</v>
      </c>
      <c r="L9" t="s">
        <v>155</v>
      </c>
      <c r="M9" t="s">
        <v>134</v>
      </c>
      <c r="Q9" t="s">
        <v>397</v>
      </c>
      <c r="R9" t="s">
        <v>335</v>
      </c>
      <c r="S9" t="s">
        <v>336</v>
      </c>
      <c r="T9" t="s">
        <v>390</v>
      </c>
      <c r="U9">
        <v>996572763</v>
      </c>
    </row>
    <row r="10" spans="1:21" x14ac:dyDescent="0.25">
      <c r="C10" t="s">
        <v>73</v>
      </c>
      <c r="M10" t="s">
        <v>164</v>
      </c>
      <c r="Q10" t="s">
        <v>195</v>
      </c>
      <c r="R10" t="s">
        <v>270</v>
      </c>
      <c r="S10" t="s">
        <v>337</v>
      </c>
      <c r="T10" t="s">
        <v>241</v>
      </c>
      <c r="U10">
        <v>947831524</v>
      </c>
    </row>
    <row r="11" spans="1:21" x14ac:dyDescent="0.25">
      <c r="C11" t="s">
        <v>74</v>
      </c>
      <c r="Q11" t="s">
        <v>196</v>
      </c>
      <c r="R11" t="s">
        <v>271</v>
      </c>
      <c r="S11" t="s">
        <v>338</v>
      </c>
      <c r="T11" t="s">
        <v>242</v>
      </c>
      <c r="U11">
        <v>998164145</v>
      </c>
    </row>
    <row r="12" spans="1:21" x14ac:dyDescent="0.25">
      <c r="C12" t="s">
        <v>75</v>
      </c>
      <c r="Q12" t="s">
        <v>197</v>
      </c>
      <c r="R12" t="s">
        <v>272</v>
      </c>
      <c r="S12" t="s">
        <v>272</v>
      </c>
      <c r="T12" t="s">
        <v>243</v>
      </c>
      <c r="U12">
        <v>947331392</v>
      </c>
    </row>
    <row r="13" spans="1:21" x14ac:dyDescent="0.25">
      <c r="K13" s="41"/>
      <c r="Q13" t="s">
        <v>198</v>
      </c>
      <c r="R13" t="s">
        <v>273</v>
      </c>
      <c r="S13" t="s">
        <v>339</v>
      </c>
      <c r="T13" t="s">
        <v>244</v>
      </c>
      <c r="U13">
        <v>999466370</v>
      </c>
    </row>
    <row r="14" spans="1:21" x14ac:dyDescent="0.25">
      <c r="C14" t="s">
        <v>76</v>
      </c>
      <c r="Q14" t="s">
        <v>199</v>
      </c>
      <c r="R14" t="s">
        <v>200</v>
      </c>
      <c r="S14" t="s">
        <v>200</v>
      </c>
      <c r="T14" t="s">
        <v>245</v>
      </c>
      <c r="U14">
        <v>999459677</v>
      </c>
    </row>
    <row r="15" spans="1:21" x14ac:dyDescent="0.25">
      <c r="C15" t="s">
        <v>77</v>
      </c>
      <c r="Q15" t="s">
        <v>317</v>
      </c>
      <c r="R15" t="s">
        <v>274</v>
      </c>
      <c r="S15" t="s">
        <v>340</v>
      </c>
      <c r="T15" t="s">
        <v>246</v>
      </c>
      <c r="U15">
        <v>999434845</v>
      </c>
    </row>
    <row r="16" spans="1:21" x14ac:dyDescent="0.25">
      <c r="C16" t="s">
        <v>78</v>
      </c>
      <c r="Q16" t="s">
        <v>201</v>
      </c>
      <c r="R16" t="s">
        <v>202</v>
      </c>
      <c r="S16" t="s">
        <v>341</v>
      </c>
      <c r="T16" t="s">
        <v>247</v>
      </c>
      <c r="U16">
        <v>996559280</v>
      </c>
    </row>
    <row r="17" spans="3:21" x14ac:dyDescent="0.25">
      <c r="C17" t="s">
        <v>79</v>
      </c>
      <c r="Q17" t="s">
        <v>327</v>
      </c>
      <c r="R17" t="s">
        <v>387</v>
      </c>
      <c r="S17" t="s">
        <v>387</v>
      </c>
      <c r="T17" t="s">
        <v>396</v>
      </c>
      <c r="U17">
        <v>925397946</v>
      </c>
    </row>
    <row r="18" spans="3:21" x14ac:dyDescent="0.25">
      <c r="K18" s="41"/>
      <c r="Q18" t="s">
        <v>318</v>
      </c>
      <c r="R18" t="s">
        <v>342</v>
      </c>
      <c r="S18" t="s">
        <v>342</v>
      </c>
      <c r="T18" t="s">
        <v>391</v>
      </c>
      <c r="U18">
        <v>919767678</v>
      </c>
    </row>
    <row r="19" spans="3:21" x14ac:dyDescent="0.25">
      <c r="C19" t="s">
        <v>80</v>
      </c>
      <c r="Q19" t="s">
        <v>203</v>
      </c>
      <c r="R19" t="s">
        <v>275</v>
      </c>
      <c r="S19" t="s">
        <v>343</v>
      </c>
      <c r="T19" t="s">
        <v>248</v>
      </c>
      <c r="U19">
        <v>999432614</v>
      </c>
    </row>
    <row r="20" spans="3:21" x14ac:dyDescent="0.25">
      <c r="C20" t="s">
        <v>81</v>
      </c>
      <c r="Q20" t="s">
        <v>204</v>
      </c>
      <c r="R20" t="s">
        <v>276</v>
      </c>
      <c r="S20" t="s">
        <v>344</v>
      </c>
      <c r="T20" t="s">
        <v>249</v>
      </c>
      <c r="U20">
        <v>972614345</v>
      </c>
    </row>
    <row r="21" spans="3:21" x14ac:dyDescent="0.25">
      <c r="C21" t="s">
        <v>82</v>
      </c>
      <c r="Q21" t="s">
        <v>205</v>
      </c>
      <c r="R21" t="s">
        <v>277</v>
      </c>
      <c r="S21" t="s">
        <v>277</v>
      </c>
      <c r="T21" t="s">
        <v>250</v>
      </c>
      <c r="U21">
        <v>935977542</v>
      </c>
    </row>
    <row r="22" spans="3:21" x14ac:dyDescent="0.25">
      <c r="C22" t="s">
        <v>83</v>
      </c>
      <c r="Q22" t="s">
        <v>398</v>
      </c>
      <c r="R22" t="s">
        <v>345</v>
      </c>
      <c r="S22" t="s">
        <v>346</v>
      </c>
      <c r="T22" t="s">
        <v>392</v>
      </c>
    </row>
    <row r="23" spans="3:21" x14ac:dyDescent="0.25">
      <c r="C23" t="s">
        <v>84</v>
      </c>
      <c r="Q23" t="s">
        <v>319</v>
      </c>
      <c r="R23" t="s">
        <v>278</v>
      </c>
      <c r="S23" t="s">
        <v>347</v>
      </c>
      <c r="T23" t="s">
        <v>251</v>
      </c>
      <c r="U23">
        <v>925968015</v>
      </c>
    </row>
    <row r="24" spans="3:21" x14ac:dyDescent="0.25">
      <c r="Q24" t="s">
        <v>319</v>
      </c>
      <c r="R24" t="s">
        <v>348</v>
      </c>
      <c r="S24" t="s">
        <v>347</v>
      </c>
      <c r="T24" t="s">
        <v>251</v>
      </c>
      <c r="U24">
        <v>925968015</v>
      </c>
    </row>
    <row r="25" spans="3:21" x14ac:dyDescent="0.25">
      <c r="C25" t="s">
        <v>85</v>
      </c>
      <c r="K25" s="41"/>
      <c r="Q25" t="s">
        <v>320</v>
      </c>
      <c r="R25" t="s">
        <v>279</v>
      </c>
      <c r="S25" t="s">
        <v>349</v>
      </c>
      <c r="T25" t="s">
        <v>250</v>
      </c>
      <c r="U25">
        <v>998737803</v>
      </c>
    </row>
    <row r="26" spans="3:21" x14ac:dyDescent="0.25">
      <c r="Q26" t="s">
        <v>206</v>
      </c>
      <c r="R26" t="s">
        <v>280</v>
      </c>
      <c r="S26" t="s">
        <v>350</v>
      </c>
      <c r="T26" t="s">
        <v>252</v>
      </c>
      <c r="U26">
        <v>998906874</v>
      </c>
    </row>
    <row r="27" spans="3:21" x14ac:dyDescent="0.25">
      <c r="Q27" t="s">
        <v>399</v>
      </c>
      <c r="R27" t="s">
        <v>351</v>
      </c>
      <c r="S27" t="s">
        <v>352</v>
      </c>
      <c r="T27" t="s">
        <v>256</v>
      </c>
      <c r="U27">
        <v>953379924</v>
      </c>
    </row>
    <row r="28" spans="3:21" x14ac:dyDescent="0.25">
      <c r="Q28" t="s">
        <v>207</v>
      </c>
      <c r="R28" t="s">
        <v>281</v>
      </c>
      <c r="S28" t="s">
        <v>353</v>
      </c>
      <c r="T28" t="s">
        <v>253</v>
      </c>
      <c r="U28">
        <v>993296006</v>
      </c>
    </row>
    <row r="29" spans="3:21" x14ac:dyDescent="0.25">
      <c r="Q29" t="s">
        <v>208</v>
      </c>
      <c r="R29" t="s">
        <v>282</v>
      </c>
      <c r="S29" t="s">
        <v>354</v>
      </c>
      <c r="T29" t="s">
        <v>237</v>
      </c>
      <c r="U29">
        <v>997905349</v>
      </c>
    </row>
    <row r="30" spans="3:21" x14ac:dyDescent="0.25">
      <c r="Q30" t="s">
        <v>209</v>
      </c>
      <c r="R30" t="s">
        <v>283</v>
      </c>
      <c r="S30" t="s">
        <v>355</v>
      </c>
      <c r="T30" t="s">
        <v>238</v>
      </c>
      <c r="U30">
        <v>921579444</v>
      </c>
    </row>
    <row r="31" spans="3:21" x14ac:dyDescent="0.25">
      <c r="Q31" t="s">
        <v>210</v>
      </c>
      <c r="R31" t="s">
        <v>284</v>
      </c>
      <c r="S31" t="s">
        <v>356</v>
      </c>
      <c r="T31" t="s">
        <v>238</v>
      </c>
      <c r="U31">
        <v>991377831</v>
      </c>
    </row>
    <row r="32" spans="3:21" x14ac:dyDescent="0.25">
      <c r="K32" s="41"/>
      <c r="L32" s="40"/>
      <c r="M32" s="40"/>
      <c r="Q32" t="s">
        <v>211</v>
      </c>
      <c r="R32" t="s">
        <v>285</v>
      </c>
      <c r="S32" t="s">
        <v>357</v>
      </c>
      <c r="T32" t="s">
        <v>238</v>
      </c>
      <c r="U32">
        <v>923483942</v>
      </c>
    </row>
    <row r="33" spans="17:21" x14ac:dyDescent="0.25">
      <c r="Q33" t="s">
        <v>211</v>
      </c>
      <c r="R33" t="s">
        <v>358</v>
      </c>
      <c r="S33" t="s">
        <v>357</v>
      </c>
      <c r="T33" t="s">
        <v>238</v>
      </c>
      <c r="U33">
        <v>923483942</v>
      </c>
    </row>
    <row r="34" spans="17:21" x14ac:dyDescent="0.25">
      <c r="Q34" t="s">
        <v>212</v>
      </c>
      <c r="R34" t="s">
        <v>286</v>
      </c>
      <c r="S34" t="s">
        <v>362</v>
      </c>
      <c r="T34" t="s">
        <v>254</v>
      </c>
      <c r="U34">
        <v>986071446</v>
      </c>
    </row>
    <row r="35" spans="17:21" x14ac:dyDescent="0.25">
      <c r="Q35" t="s">
        <v>213</v>
      </c>
      <c r="R35" t="s">
        <v>287</v>
      </c>
      <c r="S35" t="s">
        <v>359</v>
      </c>
      <c r="T35" t="s">
        <v>238</v>
      </c>
      <c r="U35">
        <v>923455230</v>
      </c>
    </row>
    <row r="36" spans="17:21" x14ac:dyDescent="0.25">
      <c r="Q36" t="s">
        <v>213</v>
      </c>
      <c r="R36" t="s">
        <v>360</v>
      </c>
      <c r="S36" t="s">
        <v>361</v>
      </c>
      <c r="T36" t="s">
        <v>238</v>
      </c>
      <c r="U36">
        <v>923455230</v>
      </c>
    </row>
    <row r="37" spans="17:21" x14ac:dyDescent="0.25">
      <c r="Q37" t="s">
        <v>214</v>
      </c>
      <c r="R37" t="s">
        <v>288</v>
      </c>
      <c r="S37" t="s">
        <v>363</v>
      </c>
      <c r="T37" t="s">
        <v>238</v>
      </c>
      <c r="U37">
        <v>942768124</v>
      </c>
    </row>
    <row r="38" spans="17:21" x14ac:dyDescent="0.25">
      <c r="Q38" t="s">
        <v>215</v>
      </c>
      <c r="R38" t="s">
        <v>289</v>
      </c>
      <c r="S38" t="s">
        <v>364</v>
      </c>
      <c r="T38" t="s">
        <v>255</v>
      </c>
      <c r="U38">
        <v>991988058</v>
      </c>
    </row>
    <row r="39" spans="17:21" x14ac:dyDescent="0.25">
      <c r="Q39" t="s">
        <v>216</v>
      </c>
      <c r="R39" t="s">
        <v>217</v>
      </c>
      <c r="S39" t="s">
        <v>365</v>
      </c>
      <c r="T39" t="s">
        <v>256</v>
      </c>
      <c r="U39">
        <v>994187921</v>
      </c>
    </row>
    <row r="40" spans="17:21" x14ac:dyDescent="0.25">
      <c r="Q40" t="s">
        <v>321</v>
      </c>
      <c r="R40" t="s">
        <v>366</v>
      </c>
      <c r="S40" t="s">
        <v>367</v>
      </c>
      <c r="T40" t="s">
        <v>238</v>
      </c>
      <c r="U40">
        <v>919805993</v>
      </c>
    </row>
    <row r="41" spans="17:21" x14ac:dyDescent="0.25">
      <c r="Q41" t="s">
        <v>322</v>
      </c>
      <c r="R41" t="s">
        <v>290</v>
      </c>
      <c r="T41" t="s">
        <v>237</v>
      </c>
      <c r="U41">
        <v>986340233</v>
      </c>
    </row>
    <row r="42" spans="17:21" x14ac:dyDescent="0.25">
      <c r="Q42" t="s">
        <v>218</v>
      </c>
      <c r="R42" t="s">
        <v>306</v>
      </c>
      <c r="S42" t="s">
        <v>368</v>
      </c>
      <c r="T42" t="s">
        <v>234</v>
      </c>
      <c r="U42">
        <v>967592364</v>
      </c>
    </row>
    <row r="43" spans="17:21" x14ac:dyDescent="0.25">
      <c r="Q43" t="s">
        <v>307</v>
      </c>
      <c r="R43" t="s">
        <v>309</v>
      </c>
      <c r="S43" t="s">
        <v>310</v>
      </c>
      <c r="T43" t="s">
        <v>308</v>
      </c>
      <c r="U43">
        <v>906446474</v>
      </c>
    </row>
    <row r="44" spans="17:21" x14ac:dyDescent="0.25">
      <c r="Q44" t="s">
        <v>219</v>
      </c>
      <c r="R44" t="s">
        <v>291</v>
      </c>
      <c r="S44" t="s">
        <v>369</v>
      </c>
      <c r="T44" t="s">
        <v>257</v>
      </c>
      <c r="U44">
        <v>999466758</v>
      </c>
    </row>
    <row r="45" spans="17:21" x14ac:dyDescent="0.25">
      <c r="Q45" t="s">
        <v>401</v>
      </c>
      <c r="R45" t="s">
        <v>370</v>
      </c>
      <c r="S45" t="s">
        <v>370</v>
      </c>
      <c r="T45" t="s">
        <v>257</v>
      </c>
    </row>
    <row r="46" spans="17:21" x14ac:dyDescent="0.25">
      <c r="Q46" t="s">
        <v>400</v>
      </c>
      <c r="R46" t="s">
        <v>371</v>
      </c>
      <c r="T46" t="s">
        <v>238</v>
      </c>
    </row>
    <row r="47" spans="17:21" x14ac:dyDescent="0.25">
      <c r="Q47" t="s">
        <v>313</v>
      </c>
      <c r="R47" t="s">
        <v>311</v>
      </c>
      <c r="S47" t="s">
        <v>312</v>
      </c>
      <c r="T47" t="s">
        <v>393</v>
      </c>
      <c r="U47">
        <v>953280111</v>
      </c>
    </row>
    <row r="48" spans="17:21" x14ac:dyDescent="0.25">
      <c r="Q48" t="s">
        <v>220</v>
      </c>
      <c r="R48" t="s">
        <v>292</v>
      </c>
      <c r="S48" t="s">
        <v>372</v>
      </c>
      <c r="T48" t="s">
        <v>258</v>
      </c>
      <c r="U48">
        <v>999492463</v>
      </c>
    </row>
    <row r="49" spans="17:21" x14ac:dyDescent="0.25">
      <c r="Q49" t="s">
        <v>221</v>
      </c>
      <c r="R49" t="s">
        <v>293</v>
      </c>
      <c r="T49" t="s">
        <v>237</v>
      </c>
      <c r="U49">
        <v>930493938</v>
      </c>
    </row>
    <row r="50" spans="17:21" x14ac:dyDescent="0.25">
      <c r="Q50" t="s">
        <v>222</v>
      </c>
      <c r="R50" t="s">
        <v>294</v>
      </c>
      <c r="S50" t="s">
        <v>402</v>
      </c>
      <c r="T50" t="s">
        <v>259</v>
      </c>
      <c r="U50">
        <v>998437006</v>
      </c>
    </row>
    <row r="51" spans="17:21" x14ac:dyDescent="0.25">
      <c r="Q51" t="s">
        <v>223</v>
      </c>
      <c r="R51" t="s">
        <v>297</v>
      </c>
      <c r="S51" t="s">
        <v>373</v>
      </c>
      <c r="T51" t="s">
        <v>237</v>
      </c>
      <c r="U51">
        <v>998823842</v>
      </c>
    </row>
    <row r="52" spans="17:21" x14ac:dyDescent="0.25">
      <c r="Q52" t="s">
        <v>323</v>
      </c>
      <c r="R52" t="s">
        <v>296</v>
      </c>
      <c r="S52" t="s">
        <v>374</v>
      </c>
      <c r="T52" t="s">
        <v>237</v>
      </c>
      <c r="U52">
        <v>997980233</v>
      </c>
    </row>
    <row r="53" spans="17:21" x14ac:dyDescent="0.25">
      <c r="Q53" t="s">
        <v>224</v>
      </c>
      <c r="R53" t="s">
        <v>298</v>
      </c>
      <c r="S53" t="s">
        <v>375</v>
      </c>
      <c r="T53" t="s">
        <v>259</v>
      </c>
      <c r="U53">
        <v>999986775</v>
      </c>
    </row>
    <row r="54" spans="17:21" x14ac:dyDescent="0.25">
      <c r="Q54" t="s">
        <v>225</v>
      </c>
      <c r="R54" t="s">
        <v>299</v>
      </c>
      <c r="S54" t="s">
        <v>377</v>
      </c>
      <c r="T54" t="s">
        <v>260</v>
      </c>
      <c r="U54">
        <v>983408408</v>
      </c>
    </row>
    <row r="55" spans="17:21" x14ac:dyDescent="0.25">
      <c r="Q55" t="s">
        <v>324</v>
      </c>
      <c r="R55" t="s">
        <v>295</v>
      </c>
      <c r="S55" t="s">
        <v>378</v>
      </c>
      <c r="T55" t="s">
        <v>237</v>
      </c>
      <c r="U55">
        <v>999482375</v>
      </c>
    </row>
    <row r="56" spans="17:21" x14ac:dyDescent="0.25">
      <c r="Q56" t="s">
        <v>226</v>
      </c>
      <c r="R56" t="s">
        <v>300</v>
      </c>
      <c r="S56" t="s">
        <v>379</v>
      </c>
      <c r="T56" t="s">
        <v>261</v>
      </c>
      <c r="U56">
        <v>995575991</v>
      </c>
    </row>
    <row r="57" spans="17:21" x14ac:dyDescent="0.25">
      <c r="Q57" t="s">
        <v>227</v>
      </c>
      <c r="R57" t="s">
        <v>301</v>
      </c>
      <c r="S57" t="s">
        <v>376</v>
      </c>
      <c r="T57" t="s">
        <v>262</v>
      </c>
      <c r="U57">
        <v>995391982</v>
      </c>
    </row>
    <row r="58" spans="17:21" x14ac:dyDescent="0.25">
      <c r="Q58" t="s">
        <v>328</v>
      </c>
      <c r="R58" t="s">
        <v>388</v>
      </c>
      <c r="T58" t="s">
        <v>238</v>
      </c>
      <c r="U58">
        <v>919892226</v>
      </c>
    </row>
    <row r="59" spans="17:21" x14ac:dyDescent="0.25">
      <c r="Q59" t="s">
        <v>189</v>
      </c>
      <c r="R59" t="s">
        <v>263</v>
      </c>
      <c r="S59" t="s">
        <v>380</v>
      </c>
      <c r="T59" t="s">
        <v>235</v>
      </c>
      <c r="U59">
        <v>999988909</v>
      </c>
    </row>
    <row r="60" spans="17:21" x14ac:dyDescent="0.25">
      <c r="Q60" t="s">
        <v>403</v>
      </c>
      <c r="R60" t="s">
        <v>381</v>
      </c>
      <c r="S60" t="s">
        <v>382</v>
      </c>
      <c r="T60" t="s">
        <v>394</v>
      </c>
      <c r="U60">
        <v>994374064</v>
      </c>
    </row>
    <row r="61" spans="17:21" x14ac:dyDescent="0.25">
      <c r="Q61" t="s">
        <v>228</v>
      </c>
      <c r="R61" t="s">
        <v>302</v>
      </c>
      <c r="T61" t="s">
        <v>259</v>
      </c>
      <c r="U61">
        <v>999645238</v>
      </c>
    </row>
    <row r="62" spans="17:21" x14ac:dyDescent="0.25">
      <c r="Q62" t="s">
        <v>325</v>
      </c>
      <c r="R62" t="s">
        <v>303</v>
      </c>
      <c r="T62" t="s">
        <v>259</v>
      </c>
      <c r="U62">
        <v>999575107</v>
      </c>
    </row>
    <row r="63" spans="17:21" x14ac:dyDescent="0.25">
      <c r="Q63" t="s">
        <v>229</v>
      </c>
      <c r="R63" t="s">
        <v>304</v>
      </c>
      <c r="S63" t="s">
        <v>383</v>
      </c>
      <c r="T63" t="s">
        <v>259</v>
      </c>
      <c r="U63">
        <v>953383125</v>
      </c>
    </row>
    <row r="64" spans="17:21" x14ac:dyDescent="0.25">
      <c r="Q64" t="s">
        <v>404</v>
      </c>
      <c r="R64" t="s">
        <v>384</v>
      </c>
      <c r="S64" t="s">
        <v>385</v>
      </c>
      <c r="T64" t="s">
        <v>395</v>
      </c>
      <c r="U64">
        <v>951244081</v>
      </c>
    </row>
    <row r="65" spans="17:20" x14ac:dyDescent="0.25">
      <c r="Q65" t="s">
        <v>326</v>
      </c>
      <c r="R65" t="s">
        <v>386</v>
      </c>
      <c r="T65" t="s">
        <v>259</v>
      </c>
    </row>
  </sheetData>
  <sortState xmlns:xlrd2="http://schemas.microsoft.com/office/spreadsheetml/2017/richdata2" ref="Q2:U65">
    <sortCondition ref="Q2:Q6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showGridLines="0" zoomScaleNormal="100" zoomScaleSheetLayoutView="130" workbookViewId="0">
      <selection activeCell="D6" sqref="D6"/>
    </sheetView>
  </sheetViews>
  <sheetFormatPr defaultColWidth="8.85546875" defaultRowHeight="15" x14ac:dyDescent="0.25"/>
  <cols>
    <col min="1" max="1" width="5.28515625" style="23" customWidth="1"/>
    <col min="2" max="2" width="23.28515625" style="23" customWidth="1"/>
    <col min="3" max="3" width="64" style="23" bestFit="1" customWidth="1"/>
    <col min="4" max="4" width="20.7109375" style="23" customWidth="1"/>
    <col min="5" max="5" width="17.28515625" style="23" customWidth="1"/>
    <col min="6" max="6" width="30.28515625" style="23" bestFit="1" customWidth="1"/>
    <col min="7" max="7" width="17.85546875" style="23" customWidth="1"/>
    <col min="8" max="16384" width="8.85546875" style="23"/>
  </cols>
  <sheetData>
    <row r="1" spans="1:7" x14ac:dyDescent="0.25">
      <c r="A1" s="116" t="s">
        <v>37</v>
      </c>
      <c r="B1" s="116"/>
      <c r="C1" s="116"/>
      <c r="D1" s="17"/>
      <c r="E1" s="17"/>
      <c r="F1" s="17"/>
      <c r="G1" s="58"/>
    </row>
    <row r="2" spans="1:7" x14ac:dyDescent="0.25">
      <c r="A2" s="17"/>
      <c r="B2" s="17"/>
      <c r="C2" s="17"/>
      <c r="D2" s="79" t="s">
        <v>233</v>
      </c>
      <c r="E2" s="44"/>
      <c r="F2" s="17"/>
      <c r="G2" s="58"/>
    </row>
    <row r="3" spans="1:7" x14ac:dyDescent="0.25">
      <c r="A3" s="17"/>
      <c r="B3" s="25" t="s">
        <v>117</v>
      </c>
      <c r="C3" s="25" t="s">
        <v>118</v>
      </c>
      <c r="D3" s="25" t="s">
        <v>119</v>
      </c>
      <c r="E3" s="47" t="s">
        <v>16</v>
      </c>
      <c r="F3" s="25" t="s">
        <v>120</v>
      </c>
      <c r="G3" s="25" t="s">
        <v>110</v>
      </c>
    </row>
    <row r="4" spans="1:7" x14ac:dyDescent="0.25">
      <c r="A4" s="25">
        <v>1</v>
      </c>
      <c r="B4" s="26" t="str">
        <f>IF($D4="","",VLOOKUP($D4,Skrito!$Q$1:$U$65,2,FALSE))</f>
        <v/>
      </c>
      <c r="C4" s="26" t="str">
        <f>IF($D4="","",VLOOKUP($D4,Skrito!$Q$1:$U$65,3,FALSE))</f>
        <v/>
      </c>
      <c r="D4" s="71"/>
      <c r="E4" s="26" t="str">
        <f>IF($D4="","",VLOOKUP($D4,Skrito!$Q$1:$U$65,4,FALSE))</f>
        <v/>
      </c>
      <c r="F4" s="26" t="str">
        <f>IF($D4="","",VLOOKUP($D4,Skrito!$Q$1:$U$65,5,FALSE))</f>
        <v/>
      </c>
      <c r="G4" s="26"/>
    </row>
    <row r="5" spans="1:7" x14ac:dyDescent="0.25">
      <c r="A5" s="25">
        <v>2</v>
      </c>
      <c r="B5" s="26" t="str">
        <f>IF($D5="","",VLOOKUP($D5,Skrito!$Q$1:$U$65,2,FALSE))</f>
        <v/>
      </c>
      <c r="C5" s="26" t="str">
        <f>IF($D5="","",VLOOKUP($D5,Skrito!$Q$1:$U$65,3,FALSE))</f>
        <v/>
      </c>
      <c r="D5" s="71"/>
      <c r="E5" s="26" t="str">
        <f>IF($D5="","",VLOOKUP($D5,Skrito!$Q$1:$U$65,4,FALSE))</f>
        <v/>
      </c>
      <c r="F5" s="26" t="str">
        <f>IF($D5="","",VLOOKUP($D5,Skrito!$Q$1:$U$65,5,FALSE))</f>
        <v/>
      </c>
      <c r="G5" s="26"/>
    </row>
    <row r="6" spans="1:7" x14ac:dyDescent="0.25">
      <c r="A6" s="25">
        <v>3</v>
      </c>
      <c r="B6" s="26" t="str">
        <f>IF($D6="","",VLOOKUP($D6,Skrito!$Q$1:$U$65,2,FALSE))</f>
        <v/>
      </c>
      <c r="C6" s="26" t="str">
        <f>IF($D6="","",VLOOKUP($D6,Skrito!$Q$1:$U$65,3,FALSE))</f>
        <v/>
      </c>
      <c r="D6" s="71"/>
      <c r="E6" s="26" t="str">
        <f>IF($D6="","",VLOOKUP($D6,Skrito!$Q$1:$U$65,4,FALSE))</f>
        <v/>
      </c>
      <c r="F6" s="26" t="str">
        <f>IF($D6="","",VLOOKUP($D6,Skrito!$Q$1:$U$65,5,FALSE))</f>
        <v/>
      </c>
      <c r="G6" s="26"/>
    </row>
    <row r="7" spans="1:7" x14ac:dyDescent="0.25">
      <c r="A7" s="25">
        <v>4</v>
      </c>
      <c r="B7" s="26" t="str">
        <f>IF($D7="","",VLOOKUP($D7,Skrito!$Q$1:$U$65,2,FALSE))</f>
        <v/>
      </c>
      <c r="C7" s="26" t="str">
        <f>IF($D7="","",VLOOKUP($D7,Skrito!$Q$1:$U$65,3,FALSE))</f>
        <v/>
      </c>
      <c r="D7" s="71"/>
      <c r="E7" s="26" t="str">
        <f>IF($D7="","",VLOOKUP($D7,Skrito!$Q$1:$U$65,4,FALSE))</f>
        <v/>
      </c>
      <c r="F7" s="26" t="str">
        <f>IF($D7="","",VLOOKUP($D7,Skrito!$Q$1:$U$65,5,FALSE))</f>
        <v/>
      </c>
      <c r="G7" s="26"/>
    </row>
    <row r="8" spans="1:7" x14ac:dyDescent="0.25">
      <c r="A8" s="25">
        <v>5</v>
      </c>
      <c r="B8" s="26" t="str">
        <f>IF($D8="","",VLOOKUP($D8,Skrito!$Q$1:$U$65,2,FALSE))</f>
        <v/>
      </c>
      <c r="C8" s="26" t="str">
        <f>IF($D8="","",VLOOKUP($D8,Skrito!$Q$1:$U$65,3,FALSE))</f>
        <v/>
      </c>
      <c r="D8" s="71"/>
      <c r="E8" s="26" t="str">
        <f>IF($D8="","",VLOOKUP($D8,Skrito!$Q$1:$U$65,4,FALSE))</f>
        <v/>
      </c>
      <c r="F8" s="26" t="str">
        <f>IF($D8="","",VLOOKUP($D8,Skrito!$Q$1:$U$65,5,FALSE))</f>
        <v/>
      </c>
      <c r="G8" s="26"/>
    </row>
    <row r="9" spans="1:7" x14ac:dyDescent="0.25">
      <c r="A9" s="25">
        <v>6</v>
      </c>
      <c r="B9" s="26" t="str">
        <f>IF($D9="","",VLOOKUP($D9,Skrito!$Q$1:$U$65,2,FALSE))</f>
        <v/>
      </c>
      <c r="C9" s="26" t="str">
        <f>IF($D9="","",VLOOKUP($D9,Skrito!$Q$1:$U$65,3,FALSE))</f>
        <v/>
      </c>
      <c r="D9" s="71"/>
      <c r="E9" s="26" t="str">
        <f>IF($D9="","",VLOOKUP($D9,Skrito!$Q$1:$U$65,4,FALSE))</f>
        <v/>
      </c>
      <c r="F9" s="26" t="str">
        <f>IF($D9="","",VLOOKUP($D9,Skrito!$Q$1:$U$65,5,FALSE))</f>
        <v/>
      </c>
      <c r="G9" s="26"/>
    </row>
    <row r="10" spans="1:7" x14ac:dyDescent="0.25">
      <c r="A10" s="25">
        <v>7</v>
      </c>
      <c r="B10" s="26" t="str">
        <f>IF($D10="","",VLOOKUP($D10,Skrito!$Q$1:$U$65,2,FALSE))</f>
        <v/>
      </c>
      <c r="C10" s="26" t="str">
        <f>IF($D10="","",VLOOKUP($D10,Skrito!$Q$1:$U$65,3,FALSE))</f>
        <v/>
      </c>
      <c r="D10" s="71"/>
      <c r="E10" s="26" t="str">
        <f>IF($D10="","",VLOOKUP($D10,Skrito!$Q$1:$U$65,4,FALSE))</f>
        <v/>
      </c>
      <c r="F10" s="26" t="str">
        <f>IF($D10="","",VLOOKUP($D10,Skrito!$Q$1:$U$65,5,FALSE))</f>
        <v/>
      </c>
      <c r="G10" s="26"/>
    </row>
    <row r="11" spans="1:7" x14ac:dyDescent="0.25">
      <c r="A11" s="25">
        <v>8</v>
      </c>
      <c r="B11" s="26" t="str">
        <f>IF($D11="","",VLOOKUP($D11,Skrito!$Q$1:$U$65,2,FALSE))</f>
        <v/>
      </c>
      <c r="C11" s="26" t="str">
        <f>IF($D11="","",VLOOKUP($D11,Skrito!$Q$1:$U$65,3,FALSE))</f>
        <v/>
      </c>
      <c r="D11" s="71"/>
      <c r="E11" s="26" t="str">
        <f>IF($D11="","",VLOOKUP($D11,Skrito!$Q$1:$U$65,4,FALSE))</f>
        <v/>
      </c>
      <c r="F11" s="26" t="str">
        <f>IF($D11="","",VLOOKUP($D11,Skrito!$Q$1:$U$65,5,FALSE))</f>
        <v/>
      </c>
      <c r="G11" s="26"/>
    </row>
    <row r="12" spans="1:7" x14ac:dyDescent="0.25">
      <c r="A12" s="25">
        <v>9</v>
      </c>
      <c r="B12" s="26" t="str">
        <f>IF($D12="","",VLOOKUP($D12,Skrito!$Q$1:$U$65,2,FALSE))</f>
        <v/>
      </c>
      <c r="C12" s="26" t="str">
        <f>IF($D12="","",VLOOKUP($D12,Skrito!$Q$1:$U$65,3,FALSE))</f>
        <v/>
      </c>
      <c r="D12" s="71"/>
      <c r="E12" s="26" t="str">
        <f>IF($D12="","",VLOOKUP($D12,Skrito!$Q$1:$U$65,4,FALSE))</f>
        <v/>
      </c>
      <c r="F12" s="26" t="str">
        <f>IF($D12="","",VLOOKUP($D12,Skrito!$Q$1:$U$65,5,FALSE))</f>
        <v/>
      </c>
      <c r="G12" s="26"/>
    </row>
    <row r="13" spans="1:7" x14ac:dyDescent="0.25">
      <c r="A13" s="25">
        <v>10</v>
      </c>
      <c r="B13" s="26" t="str">
        <f>IF($D13="","",VLOOKUP($D13,Skrito!$Q$1:$U$65,2,FALSE))</f>
        <v/>
      </c>
      <c r="C13" s="26" t="str">
        <f>IF($D13="","",VLOOKUP($D13,Skrito!$Q$1:$U$65,3,FALSE))</f>
        <v/>
      </c>
      <c r="D13" s="71"/>
      <c r="E13" s="26" t="str">
        <f>IF($D13="","",VLOOKUP($D13,Skrito!$Q$1:$U$65,4,FALSE))</f>
        <v/>
      </c>
      <c r="F13" s="26" t="str">
        <f>IF($D13="","",VLOOKUP($D13,Skrito!$Q$1:$U$65,5,FALSE))</f>
        <v/>
      </c>
      <c r="G13" s="26"/>
    </row>
    <row r="14" spans="1:7" x14ac:dyDescent="0.25">
      <c r="A14" s="25">
        <v>11</v>
      </c>
      <c r="B14" s="26" t="str">
        <f>IF($D14="","",VLOOKUP($D14,Skrito!$Q$1:$U$65,2,FALSE))</f>
        <v/>
      </c>
      <c r="C14" s="26" t="str">
        <f>IF($D14="","",VLOOKUP($D14,Skrito!$Q$1:$U$65,3,FALSE))</f>
        <v/>
      </c>
      <c r="D14" s="71"/>
      <c r="E14" s="26" t="str">
        <f>IF($D14="","",VLOOKUP($D14,Skrito!$Q$1:$U$65,4,FALSE))</f>
        <v/>
      </c>
      <c r="F14" s="26" t="str">
        <f>IF($D14="","",VLOOKUP($D14,Skrito!$Q$1:$U$65,5,FALSE))</f>
        <v/>
      </c>
      <c r="G14" s="26"/>
    </row>
    <row r="15" spans="1:7" x14ac:dyDescent="0.25">
      <c r="A15" s="25">
        <v>12</v>
      </c>
      <c r="B15" s="26" t="str">
        <f>IF($D15="","",VLOOKUP($D15,Skrito!$Q$1:$U$65,2,FALSE))</f>
        <v/>
      </c>
      <c r="C15" s="26" t="str">
        <f>IF($D15="","",VLOOKUP($D15,Skrito!$Q$1:$U$65,3,FALSE))</f>
        <v/>
      </c>
      <c r="D15" s="71"/>
      <c r="E15" s="26" t="str">
        <f>IF($D15="","",VLOOKUP($D15,Skrito!$Q$1:$U$65,4,FALSE))</f>
        <v/>
      </c>
      <c r="F15" s="26" t="str">
        <f>IF($D15="","",VLOOKUP($D15,Skrito!$Q$1:$U$65,5,FALSE))</f>
        <v/>
      </c>
      <c r="G15" s="26"/>
    </row>
    <row r="16" spans="1:7" s="48" customFormat="1" x14ac:dyDescent="0.25">
      <c r="A16" s="47">
        <v>13</v>
      </c>
      <c r="B16" s="26" t="str">
        <f>IF($D16="","",VLOOKUP($D16,Skrito!$Q$1:$U$65,2,FALSE))</f>
        <v/>
      </c>
      <c r="C16" s="42" t="str">
        <f>IF($D16="","",VLOOKUP($D16,Skrito!$Q$1:$U$65,3,FALSE))</f>
        <v/>
      </c>
      <c r="D16" s="84"/>
      <c r="E16" s="42" t="str">
        <f>IF($D16="","",VLOOKUP($D16,Skrito!$Q$1:$U$65,4,FALSE))</f>
        <v/>
      </c>
      <c r="F16" s="42" t="str">
        <f>IF($D16="","",VLOOKUP($D16,Skrito!$Q$1:$U$65,5,FALSE))</f>
        <v/>
      </c>
      <c r="G16" s="26"/>
    </row>
    <row r="17" spans="1:7" s="48" customFormat="1" x14ac:dyDescent="0.25">
      <c r="A17" s="47">
        <v>14</v>
      </c>
      <c r="B17" s="26" t="str">
        <f>IF($D17="","",VLOOKUP($D17,Skrito!$Q$1:$U$65,2,FALSE))</f>
        <v/>
      </c>
      <c r="C17" s="42" t="str">
        <f>IF($D17="","",VLOOKUP($D17,Skrito!$Q$1:$U$65,3,FALSE))</f>
        <v/>
      </c>
      <c r="D17" s="84"/>
      <c r="E17" s="42" t="str">
        <f>IF($D17="","",VLOOKUP($D17,Skrito!$Q$1:$U$65,4,FALSE))</f>
        <v/>
      </c>
      <c r="F17" s="42" t="str">
        <f>IF($D17="","",VLOOKUP($D17,Skrito!$Q$1:$U$65,5,FALSE))</f>
        <v/>
      </c>
      <c r="G17" s="26"/>
    </row>
    <row r="18" spans="1:7" x14ac:dyDescent="0.25">
      <c r="A18" s="25">
        <v>15</v>
      </c>
      <c r="B18" s="26" t="str">
        <f>IF($D18="","",VLOOKUP($D18,Skrito!$Q$1:$U$65,2,FALSE))</f>
        <v/>
      </c>
      <c r="C18" s="26" t="str">
        <f>IF($D18="","",VLOOKUP($D18,Skrito!$Q$1:$U$65,3,FALSE))</f>
        <v/>
      </c>
      <c r="D18" s="71"/>
      <c r="E18" s="26" t="str">
        <f>IF($D18="","",VLOOKUP($D18,Skrito!$Q$1:$U$65,4,FALSE))</f>
        <v/>
      </c>
      <c r="F18" s="26" t="str">
        <f>IF($D18="","",VLOOKUP($D18,Skrito!$Q$1:$U$65,5,FALSE))</f>
        <v/>
      </c>
      <c r="G18" s="26"/>
    </row>
    <row r="19" spans="1:7" x14ac:dyDescent="0.25">
      <c r="A19" s="25">
        <v>16</v>
      </c>
      <c r="B19" s="26" t="str">
        <f>IF($D19="","",VLOOKUP($D19,Skrito!$Q$1:$U$65,2,FALSE))</f>
        <v/>
      </c>
      <c r="C19" s="26" t="str">
        <f>IF($D19="","",VLOOKUP($D19,Skrito!$Q$1:$U$65,3,FALSE))</f>
        <v/>
      </c>
      <c r="D19" s="71"/>
      <c r="E19" s="26" t="str">
        <f>IF($D19="","",VLOOKUP($D19,Skrito!$Q$1:$U$65,4,FALSE))</f>
        <v/>
      </c>
      <c r="F19" s="26" t="str">
        <f>IF($D19="","",VLOOKUP($D19,Skrito!$Q$1:$U$65,5,FALSE))</f>
        <v/>
      </c>
      <c r="G19" s="26"/>
    </row>
    <row r="20" spans="1:7" x14ac:dyDescent="0.25">
      <c r="A20" s="25">
        <v>17</v>
      </c>
      <c r="B20" s="26" t="str">
        <f>IF($D20="","",VLOOKUP($D20,Skrito!$Q$1:$U$65,2,FALSE))</f>
        <v/>
      </c>
      <c r="C20" s="26" t="str">
        <f>IF($D20="","",VLOOKUP($D20,Skrito!$Q$1:$U$65,3,FALSE))</f>
        <v/>
      </c>
      <c r="D20" s="71"/>
      <c r="E20" s="26" t="str">
        <f>IF($D20="","",VLOOKUP($D20,Skrito!$Q$1:$U$65,4,FALSE))</f>
        <v/>
      </c>
      <c r="F20" s="26" t="str">
        <f>IF($D20="","",VLOOKUP($D20,Skrito!$Q$1:$U$65,5,FALSE))</f>
        <v/>
      </c>
      <c r="G20" s="26"/>
    </row>
    <row r="21" spans="1:7" x14ac:dyDescent="0.25">
      <c r="A21" s="25">
        <v>18</v>
      </c>
      <c r="B21" s="26" t="str">
        <f>IF($D21="","",VLOOKUP($D21,Skrito!$Q$1:$U$65,2,FALSE))</f>
        <v/>
      </c>
      <c r="C21" s="26" t="str">
        <f>IF($D21="","",VLOOKUP($D21,Skrito!$Q$1:$U$65,3,FALSE))</f>
        <v/>
      </c>
      <c r="D21" s="71"/>
      <c r="E21" s="26" t="str">
        <f>IF($D21="","",VLOOKUP($D21,Skrito!$Q$1:$U$65,4,FALSE))</f>
        <v/>
      </c>
      <c r="F21" s="26" t="str">
        <f>IF($D21="","",VLOOKUP($D21,Skrito!$Q$1:$U$65,5,FALSE))</f>
        <v/>
      </c>
      <c r="G21" s="26"/>
    </row>
    <row r="22" spans="1:7" x14ac:dyDescent="0.25">
      <c r="A22" s="25">
        <v>19</v>
      </c>
      <c r="B22" s="26" t="str">
        <f>IF($D22="","",VLOOKUP($D22,Skrito!$Q$1:$U$65,2,FALSE))</f>
        <v/>
      </c>
      <c r="C22" s="26" t="str">
        <f>IF($D22="","",VLOOKUP($D22,Skrito!$Q$1:$U$65,3,FALSE))</f>
        <v/>
      </c>
      <c r="D22" s="71"/>
      <c r="E22" s="26" t="str">
        <f>IF($D22="","",VLOOKUP($D22,Skrito!$Q$1:$U$65,4,FALSE))</f>
        <v/>
      </c>
      <c r="F22" s="26" t="str">
        <f>IF($D22="","",VLOOKUP($D22,Skrito!$Q$1:$U$65,5,FALSE))</f>
        <v/>
      </c>
      <c r="G22" s="26"/>
    </row>
    <row r="23" spans="1:7" x14ac:dyDescent="0.25">
      <c r="A23" s="25">
        <v>20</v>
      </c>
      <c r="B23" s="26" t="str">
        <f>IF($D23="","",VLOOKUP($D23,Skrito!$Q$1:$U$65,2,FALSE))</f>
        <v/>
      </c>
      <c r="C23" s="26" t="str">
        <f>IF($D23="","",VLOOKUP($D23,Skrito!$Q$1:$U$65,3,FALSE))</f>
        <v/>
      </c>
      <c r="D23" s="71"/>
      <c r="E23" s="26" t="str">
        <f>IF($D23="","",VLOOKUP($D23,Skrito!$Q$1:$U$65,4,FALSE))</f>
        <v/>
      </c>
      <c r="F23" s="26" t="str">
        <f>IF($D23="","",VLOOKUP($D23,Skrito!$Q$1:$U$65,5,FALSE))</f>
        <v/>
      </c>
      <c r="G23" s="26"/>
    </row>
    <row r="24" spans="1:7" x14ac:dyDescent="0.25">
      <c r="A24" s="25">
        <v>21</v>
      </c>
      <c r="B24" s="26" t="str">
        <f>IF($D24="","",VLOOKUP($D24,Skrito!$Q$1:$U$65,2,FALSE))</f>
        <v/>
      </c>
      <c r="C24" s="26" t="str">
        <f>IF($D24="","",VLOOKUP($D24,Skrito!$Q$1:$U$65,3,FALSE))</f>
        <v/>
      </c>
      <c r="D24" s="71"/>
      <c r="E24" s="26" t="str">
        <f>IF($D24="","",VLOOKUP($D24,Skrito!$Q$1:$U$65,4,FALSE))</f>
        <v/>
      </c>
      <c r="F24" s="26" t="str">
        <f>IF($D24="","",VLOOKUP($D24,Skrito!$Q$1:$U$65,5,FALSE))</f>
        <v/>
      </c>
      <c r="G24" s="26"/>
    </row>
    <row r="25" spans="1:7" x14ac:dyDescent="0.25">
      <c r="A25" s="25">
        <v>22</v>
      </c>
      <c r="B25" s="26" t="str">
        <f>IF($D25="","",VLOOKUP($D25,Skrito!$Q$1:$U$65,2,FALSE))</f>
        <v/>
      </c>
      <c r="C25" s="26" t="str">
        <f>IF($D25="","",VLOOKUP($D25,Skrito!$Q$1:$U$65,3,FALSE))</f>
        <v/>
      </c>
      <c r="D25" s="71"/>
      <c r="E25" s="26" t="str">
        <f>IF($D25="","",VLOOKUP($D25,Skrito!$Q$1:$U$65,4,FALSE))</f>
        <v/>
      </c>
      <c r="F25" s="26" t="str">
        <f>IF($D25="","",VLOOKUP($D25,Skrito!$Q$1:$U$65,5,FALSE))</f>
        <v/>
      </c>
      <c r="G25" s="26"/>
    </row>
    <row r="26" spans="1:7" x14ac:dyDescent="0.25">
      <c r="A26" s="25">
        <v>23</v>
      </c>
      <c r="B26" s="26" t="str">
        <f>IF($D26="","",VLOOKUP($D26,Skrito!$Q$1:$U$65,2,FALSE))</f>
        <v/>
      </c>
      <c r="C26" s="26" t="str">
        <f>IF($D26="","",VLOOKUP($D26,Skrito!$Q$1:$U$65,3,FALSE))</f>
        <v/>
      </c>
      <c r="D26" s="71"/>
      <c r="E26" s="26" t="str">
        <f>IF($D26="","",VLOOKUP($D26,Skrito!$Q$1:$U$65,4,FALSE))</f>
        <v/>
      </c>
      <c r="F26" s="26" t="str">
        <f>IF($D26="","",VLOOKUP($D26,Skrito!$Q$1:$U$65,5,FALSE))</f>
        <v/>
      </c>
      <c r="G26" s="26"/>
    </row>
    <row r="27" spans="1:7" x14ac:dyDescent="0.25">
      <c r="A27" s="25">
        <v>24</v>
      </c>
      <c r="B27" s="26" t="str">
        <f>IF($D27="","",VLOOKUP($D27,Skrito!$Q$1:$U$65,2,FALSE))</f>
        <v/>
      </c>
      <c r="C27" s="26" t="str">
        <f>IF($D27="","",VLOOKUP($D27,Skrito!$Q$1:$U$65,3,FALSE))</f>
        <v/>
      </c>
      <c r="D27" s="71"/>
      <c r="E27" s="26" t="str">
        <f>IF($D27="","",VLOOKUP($D27,Skrito!$Q$1:$U$65,4,FALSE))</f>
        <v/>
      </c>
      <c r="F27" s="26" t="str">
        <f>IF($D27="","",VLOOKUP($D27,Skrito!$Q$1:$U$65,5,FALSE))</f>
        <v/>
      </c>
      <c r="G27" s="26"/>
    </row>
    <row r="28" spans="1:7" x14ac:dyDescent="0.25">
      <c r="A28" s="25">
        <v>25</v>
      </c>
      <c r="B28" s="26" t="str">
        <f>IF($D28="","",VLOOKUP($D28,Skrito!$Q$1:$U$65,2,FALSE))</f>
        <v/>
      </c>
      <c r="C28" s="26" t="str">
        <f>IF($D28="","",VLOOKUP($D28,Skrito!$Q$1:$U$65,3,FALSE))</f>
        <v/>
      </c>
      <c r="D28" s="71"/>
      <c r="E28" s="26" t="str">
        <f>IF($D28="","",VLOOKUP($D28,Skrito!$Q$1:$U$65,4,FALSE))</f>
        <v/>
      </c>
      <c r="F28" s="26" t="str">
        <f>IF($D28="","",VLOOKUP($D28,Skrito!$Q$1:$U$65,5,FALSE))</f>
        <v/>
      </c>
      <c r="G28" s="26"/>
    </row>
    <row r="29" spans="1:7" x14ac:dyDescent="0.25">
      <c r="A29" s="25">
        <v>26</v>
      </c>
      <c r="B29" s="26" t="str">
        <f>IF($D29="","",VLOOKUP($D29,Skrito!$Q$1:$U$65,2,FALSE))</f>
        <v/>
      </c>
      <c r="C29" s="26" t="str">
        <f>IF($D29="","",VLOOKUP($D29,Skrito!$Q$1:$U$65,3,FALSE))</f>
        <v/>
      </c>
      <c r="D29" s="71"/>
      <c r="E29" s="26" t="str">
        <f>IF($D29="","",VLOOKUP($D29,Skrito!$Q$1:$U$65,4,FALSE))</f>
        <v/>
      </c>
      <c r="F29" s="26" t="str">
        <f>IF($D29="","",VLOOKUP($D29,Skrito!$Q$1:$U$65,5,FALSE))</f>
        <v/>
      </c>
      <c r="G29" s="26"/>
    </row>
    <row r="30" spans="1:7" x14ac:dyDescent="0.25">
      <c r="A30" s="25">
        <v>27</v>
      </c>
      <c r="B30" s="26" t="str">
        <f>IF($D30="","",VLOOKUP($D30,Skrito!$Q$1:$U$65,2,FALSE))</f>
        <v/>
      </c>
      <c r="C30" s="26" t="str">
        <f>IF($D30="","",VLOOKUP($D30,Skrito!$Q$1:$U$65,3,FALSE))</f>
        <v/>
      </c>
      <c r="D30" s="71"/>
      <c r="E30" s="26" t="str">
        <f>IF($D30="","",VLOOKUP($D30,Skrito!$Q$1:$U$65,4,FALSE))</f>
        <v/>
      </c>
      <c r="F30" s="26" t="str">
        <f>IF($D30="","",VLOOKUP($D30,Skrito!$Q$1:$U$65,5,FALSE))</f>
        <v/>
      </c>
      <c r="G30" s="26"/>
    </row>
    <row r="31" spans="1:7" x14ac:dyDescent="0.25">
      <c r="A31" s="25">
        <v>28</v>
      </c>
      <c r="B31" s="26" t="str">
        <f>IF($D31="","",VLOOKUP($D31,Skrito!$Q$1:$U$65,2,FALSE))</f>
        <v/>
      </c>
      <c r="C31" s="26" t="str">
        <f>IF($D31="","",VLOOKUP($D31,Skrito!$Q$1:$U$65,3,FALSE))</f>
        <v/>
      </c>
      <c r="D31" s="71"/>
      <c r="E31" s="26" t="str">
        <f>IF($D31="","",VLOOKUP($D31,Skrito!$Q$1:$U$65,4,FALSE))</f>
        <v/>
      </c>
      <c r="F31" s="26" t="str">
        <f>IF($D31="","",VLOOKUP($D31,Skrito!$Q$1:$U$65,5,FALSE))</f>
        <v/>
      </c>
      <c r="G31" s="26"/>
    </row>
    <row r="32" spans="1:7" x14ac:dyDescent="0.25">
      <c r="A32" s="25">
        <v>29</v>
      </c>
      <c r="B32" s="26" t="str">
        <f>IF($D32="","",VLOOKUP($D32,Skrito!$Q$1:$U$65,2,FALSE))</f>
        <v/>
      </c>
      <c r="C32" s="26" t="str">
        <f>IF($D32="","",VLOOKUP($D32,Skrito!$Q$1:$U$65,3,FALSE))</f>
        <v/>
      </c>
      <c r="D32" s="71"/>
      <c r="E32" s="26" t="str">
        <f>IF($D32="","",VLOOKUP($D32,Skrito!$Q$1:$U$65,4,FALSE))</f>
        <v/>
      </c>
      <c r="F32" s="26" t="str">
        <f>IF($D32="","",VLOOKUP($D32,Skrito!$Q$1:$U$65,5,FALSE))</f>
        <v/>
      </c>
      <c r="G32" s="26"/>
    </row>
    <row r="33" spans="1:7" x14ac:dyDescent="0.25">
      <c r="A33" s="25">
        <v>30</v>
      </c>
      <c r="B33" s="26" t="str">
        <f>IF($D33="","",VLOOKUP($D33,Skrito!$Q$1:$U$65,2,FALSE))</f>
        <v/>
      </c>
      <c r="C33" s="26" t="str">
        <f>IF($D33="","",VLOOKUP($D33,Skrito!$Q$1:$U$65,3,FALSE))</f>
        <v/>
      </c>
      <c r="D33" s="71"/>
      <c r="E33" s="26" t="str">
        <f>IF($D33="","",VLOOKUP($D33,Skrito!$Q$1:$U$65,4,FALSE))</f>
        <v/>
      </c>
      <c r="F33" s="26" t="str">
        <f>IF($D33="","",VLOOKUP($D33,Skrito!$Q$1:$U$65,5,FALSE))</f>
        <v/>
      </c>
      <c r="G33" s="26"/>
    </row>
    <row r="34" spans="1:7" x14ac:dyDescent="0.25">
      <c r="A34" s="25">
        <v>31</v>
      </c>
      <c r="B34" s="26" t="str">
        <f>IF($D34="","",VLOOKUP($D34,Skrito!$Q$1:$U$65,2,FALSE))</f>
        <v/>
      </c>
      <c r="C34" s="26" t="str">
        <f>IF($D34="","",VLOOKUP($D34,Skrito!$Q$1:$U$65,3,FALSE))</f>
        <v/>
      </c>
      <c r="D34" s="71"/>
      <c r="E34" s="26" t="str">
        <f>IF($D34="","",VLOOKUP($D34,Skrito!$Q$1:$U$65,4,FALSE))</f>
        <v/>
      </c>
      <c r="F34" s="26" t="str">
        <f>IF($D34="","",VLOOKUP($D34,Skrito!$Q$1:$U$65,5,FALSE))</f>
        <v/>
      </c>
      <c r="G34" s="26"/>
    </row>
    <row r="35" spans="1:7" x14ac:dyDescent="0.25">
      <c r="A35" s="25">
        <v>32</v>
      </c>
      <c r="B35" s="26" t="str">
        <f>IF($D35="","",VLOOKUP($D35,Skrito!$Q$1:$U$65,2,FALSE))</f>
        <v/>
      </c>
      <c r="C35" s="26" t="str">
        <f>IF($D35="","",VLOOKUP($D35,Skrito!$Q$1:$U$65,3,FALSE))</f>
        <v/>
      </c>
      <c r="D35" s="71"/>
      <c r="E35" s="26" t="str">
        <f>IF($D35="","",VLOOKUP($D35,Skrito!$Q$1:$U$65,4,FALSE))</f>
        <v/>
      </c>
      <c r="F35" s="26" t="str">
        <f>IF($D35="","",VLOOKUP($D35,Skrito!$Q$1:$U$65,5,FALSE))</f>
        <v/>
      </c>
      <c r="G35" s="26"/>
    </row>
    <row r="36" spans="1:7" x14ac:dyDescent="0.25">
      <c r="A36" s="25">
        <v>33</v>
      </c>
      <c r="B36" s="26" t="str">
        <f>IF($D36="","",VLOOKUP($D36,Skrito!$Q$1:$U$65,2,FALSE))</f>
        <v/>
      </c>
      <c r="C36" s="26" t="str">
        <f>IF($D36="","",VLOOKUP($D36,Skrito!$Q$1:$U$65,3,FALSE))</f>
        <v/>
      </c>
      <c r="D36" s="71"/>
      <c r="E36" s="26" t="str">
        <f>IF($D36="","",VLOOKUP($D36,Skrito!$Q$1:$U$65,4,FALSE))</f>
        <v/>
      </c>
      <c r="F36" s="26" t="str">
        <f>IF($D36="","",VLOOKUP($D36,Skrito!$Q$1:$U$65,5,FALSE))</f>
        <v/>
      </c>
      <c r="G36" s="26"/>
    </row>
  </sheetData>
  <mergeCells count="1">
    <mergeCell ref="A1:C1"/>
  </mergeCells>
  <dataValidations count="2">
    <dataValidation type="list" allowBlank="1" showInputMessage="1" showErrorMessage="1" sqref="D5:D36 D4" xr:uid="{00000000-0002-0000-0100-000000000000}">
      <formula1>Abreviation</formula1>
    </dataValidation>
    <dataValidation type="list" allowBlank="1" showInputMessage="1" showErrorMessage="1" sqref="G4:G36" xr:uid="{00000000-0002-0000-0100-000001000000}">
      <formula1>Role</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showGridLines="0" zoomScaleNormal="100" zoomScaleSheetLayoutView="100" workbookViewId="0"/>
  </sheetViews>
  <sheetFormatPr defaultColWidth="8.85546875" defaultRowHeight="15" x14ac:dyDescent="0.25"/>
  <cols>
    <col min="1" max="1" width="97.5703125" style="23" customWidth="1"/>
    <col min="2" max="2" width="8.85546875" style="23"/>
    <col min="3" max="3" width="74.7109375" style="23" customWidth="1"/>
    <col min="4" max="16384" width="8.85546875" style="23"/>
  </cols>
  <sheetData>
    <row r="1" spans="1:3" x14ac:dyDescent="0.25">
      <c r="A1" s="24" t="s">
        <v>17</v>
      </c>
    </row>
    <row r="2" spans="1:3" x14ac:dyDescent="0.25">
      <c r="A2" s="24"/>
      <c r="C2" s="23" t="s">
        <v>179</v>
      </c>
    </row>
    <row r="3" spans="1:3" ht="231" customHeight="1" x14ac:dyDescent="0.25">
      <c r="A3" s="85"/>
      <c r="B3" s="23">
        <f>IF(LEN(TRIM(A3))=0,0,LEN(TRIM(A3))-LEN(SUBSTITUTE(A3," ",""))+1)</f>
        <v>0</v>
      </c>
      <c r="C3" s="29" t="s">
        <v>111</v>
      </c>
    </row>
    <row r="4" spans="1:3" x14ac:dyDescent="0.25">
      <c r="A4" s="22" t="s">
        <v>184</v>
      </c>
    </row>
    <row r="5" spans="1:3" x14ac:dyDescent="0.25">
      <c r="A5" s="22"/>
    </row>
    <row r="6" spans="1:3" x14ac:dyDescent="0.25">
      <c r="A6" s="24" t="s">
        <v>27</v>
      </c>
    </row>
    <row r="7" spans="1:3" x14ac:dyDescent="0.25">
      <c r="A7" s="17"/>
    </row>
    <row r="8" spans="1:3" ht="142.15" customHeight="1" x14ac:dyDescent="0.25">
      <c r="A8" s="85"/>
      <c r="C8" s="66" t="s">
        <v>121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5"/>
  <sheetViews>
    <sheetView showGridLines="0" workbookViewId="0">
      <selection activeCell="A69" sqref="A69:H69"/>
    </sheetView>
  </sheetViews>
  <sheetFormatPr defaultColWidth="8.85546875" defaultRowHeight="15" x14ac:dyDescent="0.25"/>
  <cols>
    <col min="1" max="1" width="15" style="23" customWidth="1"/>
    <col min="2" max="2" width="52.85546875" style="23" customWidth="1"/>
    <col min="3" max="5" width="18.5703125" style="23" customWidth="1"/>
    <col min="6" max="6" width="13.7109375" style="23" customWidth="1"/>
    <col min="7" max="7" width="17.28515625" style="23" customWidth="1"/>
    <col min="8" max="8" width="30.7109375" style="23" customWidth="1"/>
    <col min="9" max="11" width="26.5703125" style="23" customWidth="1"/>
    <col min="12" max="12" width="77" style="23" customWidth="1"/>
    <col min="13" max="16384" width="8.85546875" style="23"/>
  </cols>
  <sheetData>
    <row r="1" spans="1:15" x14ac:dyDescent="0.25">
      <c r="A1" s="116" t="s">
        <v>18</v>
      </c>
      <c r="B1" s="116"/>
      <c r="C1" s="17"/>
      <c r="D1" s="17"/>
      <c r="E1" s="17"/>
      <c r="F1" s="17"/>
      <c r="G1" s="17"/>
      <c r="H1" s="17"/>
    </row>
    <row r="2" spans="1:15" x14ac:dyDescent="0.25">
      <c r="A2" s="17"/>
      <c r="B2" s="17"/>
      <c r="C2" s="17"/>
      <c r="D2" s="17"/>
      <c r="E2" s="17"/>
      <c r="F2" s="17"/>
      <c r="G2" s="17"/>
      <c r="H2" s="17"/>
    </row>
    <row r="3" spans="1:15" ht="14.45" customHeight="1" x14ac:dyDescent="0.25">
      <c r="A3" s="49" t="s">
        <v>102</v>
      </c>
      <c r="B3" s="49" t="s">
        <v>127</v>
      </c>
      <c r="C3" s="49" t="s">
        <v>122</v>
      </c>
      <c r="D3" s="49"/>
      <c r="E3" s="49"/>
      <c r="F3" s="50"/>
      <c r="G3" s="49"/>
      <c r="H3" s="49"/>
    </row>
    <row r="4" spans="1:15" ht="184.9" customHeight="1" x14ac:dyDescent="0.25">
      <c r="A4" s="118" t="s">
        <v>101</v>
      </c>
      <c r="B4" s="118"/>
      <c r="C4" s="118"/>
      <c r="D4" s="118"/>
      <c r="E4" s="118"/>
      <c r="F4" s="118"/>
      <c r="G4" s="118"/>
      <c r="H4" s="118"/>
      <c r="I4" s="54"/>
      <c r="J4" s="54"/>
      <c r="K4" s="54"/>
      <c r="L4" s="54"/>
      <c r="M4" s="54"/>
      <c r="N4" s="54"/>
    </row>
    <row r="5" spans="1:15" ht="15.6" customHeight="1" x14ac:dyDescent="0.25">
      <c r="A5" s="30"/>
      <c r="B5" s="30"/>
      <c r="C5" s="30"/>
      <c r="D5" s="30"/>
      <c r="E5" s="30"/>
      <c r="F5" s="30"/>
      <c r="G5" s="30"/>
      <c r="H5" s="30"/>
      <c r="I5" s="54"/>
      <c r="J5" s="54"/>
      <c r="K5" s="54"/>
      <c r="L5" s="55"/>
      <c r="M5" s="55"/>
      <c r="N5" s="55"/>
    </row>
    <row r="6" spans="1:15" ht="14.45" customHeight="1" x14ac:dyDescent="0.25">
      <c r="A6" s="31" t="s">
        <v>25</v>
      </c>
      <c r="B6" s="43"/>
      <c r="C6" s="117"/>
      <c r="D6" s="117"/>
      <c r="E6" s="117"/>
      <c r="F6" s="117"/>
      <c r="G6" s="117"/>
      <c r="H6" s="117"/>
      <c r="I6" s="54"/>
      <c r="J6" s="54"/>
      <c r="K6" s="54"/>
      <c r="L6" s="55"/>
      <c r="M6" s="55"/>
      <c r="N6" s="55"/>
    </row>
    <row r="7" spans="1:15" ht="29.45" customHeight="1" x14ac:dyDescent="0.25">
      <c r="A7" s="89" t="s">
        <v>26</v>
      </c>
      <c r="B7" s="89" t="s">
        <v>34</v>
      </c>
      <c r="C7" s="89" t="s">
        <v>35</v>
      </c>
      <c r="D7" s="89" t="s">
        <v>123</v>
      </c>
      <c r="E7" s="89" t="s">
        <v>107</v>
      </c>
      <c r="F7" s="89" t="s">
        <v>22</v>
      </c>
      <c r="G7" s="89" t="s">
        <v>23</v>
      </c>
      <c r="H7" s="89" t="s">
        <v>24</v>
      </c>
      <c r="I7" s="54"/>
      <c r="J7" s="54"/>
      <c r="K7" s="54"/>
      <c r="L7" s="55"/>
      <c r="M7" s="55"/>
      <c r="N7" s="55"/>
    </row>
    <row r="8" spans="1:15" ht="14.45" customHeight="1" x14ac:dyDescent="0.25">
      <c r="A8" s="46"/>
      <c r="B8" s="46"/>
      <c r="C8" s="46"/>
      <c r="D8" s="46"/>
      <c r="E8" s="46"/>
      <c r="F8" s="46"/>
      <c r="G8" s="86"/>
      <c r="H8" s="86"/>
      <c r="I8" s="55"/>
      <c r="J8" s="55"/>
      <c r="K8" s="55"/>
      <c r="L8" s="55"/>
      <c r="M8" s="55"/>
      <c r="N8" s="55"/>
    </row>
    <row r="9" spans="1:15" ht="14.45" customHeight="1" x14ac:dyDescent="0.25">
      <c r="A9" s="46"/>
      <c r="B9" s="46"/>
      <c r="C9" s="46"/>
      <c r="D9" s="46"/>
      <c r="E9" s="46"/>
      <c r="F9" s="46"/>
      <c r="G9" s="86"/>
      <c r="H9" s="86"/>
      <c r="I9" s="55"/>
      <c r="J9" s="55"/>
      <c r="K9" s="55"/>
      <c r="L9" s="55"/>
      <c r="M9" s="55"/>
      <c r="N9" s="55"/>
    </row>
    <row r="10" spans="1:15" ht="14.45" customHeight="1" x14ac:dyDescent="0.25">
      <c r="A10" s="46"/>
      <c r="B10" s="46"/>
      <c r="C10" s="46"/>
      <c r="D10" s="46"/>
      <c r="E10" s="46"/>
      <c r="F10" s="46"/>
      <c r="G10" s="86"/>
      <c r="H10" s="86"/>
      <c r="I10" s="55"/>
      <c r="J10" s="55"/>
      <c r="K10" s="55"/>
      <c r="L10" s="55"/>
      <c r="M10" s="55"/>
      <c r="N10" s="55"/>
      <c r="O10" s="56"/>
    </row>
    <row r="11" spans="1:15" ht="14.45" customHeight="1" x14ac:dyDescent="0.25">
      <c r="A11" s="30"/>
      <c r="B11" s="30"/>
      <c r="C11" s="33"/>
      <c r="D11" s="33"/>
      <c r="E11" s="33"/>
      <c r="F11" s="33"/>
      <c r="G11" s="30"/>
      <c r="H11" s="30"/>
      <c r="I11" s="55"/>
      <c r="J11" s="55"/>
      <c r="K11" s="55"/>
      <c r="L11" s="55"/>
      <c r="M11" s="55"/>
      <c r="N11" s="55"/>
      <c r="O11" s="56"/>
    </row>
    <row r="12" spans="1:15" ht="15.6" customHeight="1" x14ac:dyDescent="0.25">
      <c r="A12" s="31" t="s">
        <v>20</v>
      </c>
      <c r="B12" s="30"/>
      <c r="C12" s="34"/>
      <c r="D12" s="34"/>
      <c r="E12" s="34"/>
      <c r="F12" s="30"/>
      <c r="G12" s="30"/>
      <c r="H12" s="30"/>
      <c r="I12" s="55"/>
      <c r="J12" s="55"/>
      <c r="K12" s="55"/>
      <c r="L12" s="55"/>
      <c r="M12" s="55"/>
      <c r="N12" s="55"/>
    </row>
    <row r="13" spans="1:15" s="57" customFormat="1" ht="29.45" customHeight="1" x14ac:dyDescent="0.25">
      <c r="A13" s="89" t="s">
        <v>21</v>
      </c>
      <c r="B13" s="89" t="s">
        <v>36</v>
      </c>
      <c r="C13" s="89" t="s">
        <v>22</v>
      </c>
      <c r="D13" s="89" t="s">
        <v>23</v>
      </c>
      <c r="E13" s="90" t="s">
        <v>108</v>
      </c>
      <c r="F13" s="43"/>
      <c r="G13" s="30"/>
      <c r="H13" s="30"/>
      <c r="I13" s="55"/>
      <c r="J13" s="55"/>
      <c r="K13" s="55"/>
    </row>
    <row r="14" spans="1:15" ht="14.45" customHeight="1" x14ac:dyDescent="0.25">
      <c r="A14" s="46"/>
      <c r="B14" s="46"/>
      <c r="C14" s="46"/>
      <c r="D14" s="86"/>
      <c r="E14" s="46"/>
      <c r="F14" s="30"/>
      <c r="G14" s="30"/>
      <c r="H14" s="30"/>
      <c r="I14" s="55"/>
      <c r="J14" s="55"/>
      <c r="K14" s="55"/>
    </row>
    <row r="15" spans="1:15" ht="14.45" customHeight="1" x14ac:dyDescent="0.25">
      <c r="A15" s="46"/>
      <c r="B15" s="46"/>
      <c r="C15" s="46"/>
      <c r="D15" s="86"/>
      <c r="E15" s="46"/>
      <c r="F15" s="30"/>
      <c r="G15" s="30"/>
      <c r="H15" s="30"/>
      <c r="I15" s="55"/>
      <c r="J15" s="55"/>
      <c r="K15" s="55"/>
    </row>
    <row r="16" spans="1:15" ht="14.45" customHeight="1" x14ac:dyDescent="0.25">
      <c r="A16" s="46"/>
      <c r="B16" s="46"/>
      <c r="C16" s="46"/>
      <c r="D16" s="86"/>
      <c r="E16" s="46"/>
      <c r="F16" s="30"/>
      <c r="G16" s="30"/>
      <c r="H16" s="30"/>
      <c r="I16" s="55"/>
      <c r="J16" s="55"/>
      <c r="K16" s="55"/>
    </row>
    <row r="17" spans="1:15" ht="14.45" customHeight="1" x14ac:dyDescent="0.25">
      <c r="A17" s="30"/>
      <c r="B17" s="30"/>
      <c r="C17" s="30"/>
      <c r="D17" s="30"/>
      <c r="E17" s="30"/>
      <c r="F17" s="30"/>
      <c r="G17" s="30"/>
      <c r="H17" s="30"/>
      <c r="I17" s="55"/>
      <c r="J17" s="55"/>
      <c r="K17" s="55"/>
      <c r="L17" s="55"/>
      <c r="M17" s="55"/>
      <c r="N17" s="55"/>
    </row>
    <row r="18" spans="1:15" x14ac:dyDescent="0.25">
      <c r="A18" s="17"/>
      <c r="B18" s="17"/>
      <c r="C18" s="17"/>
      <c r="D18" s="17"/>
      <c r="E18" s="17"/>
      <c r="F18" s="17"/>
      <c r="G18" s="17"/>
      <c r="H18" s="17"/>
    </row>
    <row r="19" spans="1:15" x14ac:dyDescent="0.25">
      <c r="A19" s="49" t="s">
        <v>103</v>
      </c>
      <c r="B19" s="49" t="s">
        <v>127</v>
      </c>
      <c r="C19" s="49" t="s">
        <v>122</v>
      </c>
      <c r="D19" s="51"/>
      <c r="E19" s="51"/>
      <c r="F19" s="52"/>
      <c r="G19" s="51"/>
      <c r="H19" s="51"/>
      <c r="I19" s="56"/>
      <c r="J19" s="56"/>
      <c r="K19" s="56"/>
      <c r="L19" s="56"/>
      <c r="M19" s="56"/>
      <c r="N19" s="56"/>
    </row>
    <row r="20" spans="1:15" ht="117.6" customHeight="1" x14ac:dyDescent="0.25">
      <c r="A20" s="118"/>
      <c r="B20" s="118"/>
      <c r="C20" s="118"/>
      <c r="D20" s="118"/>
      <c r="E20" s="118"/>
      <c r="F20" s="118"/>
      <c r="G20" s="118"/>
      <c r="H20" s="118"/>
      <c r="I20" s="54"/>
      <c r="J20" s="54"/>
      <c r="K20" s="54"/>
      <c r="L20" s="54"/>
      <c r="M20" s="54"/>
      <c r="N20" s="54"/>
      <c r="O20" s="56"/>
    </row>
    <row r="21" spans="1:15" x14ac:dyDescent="0.25">
      <c r="A21" s="17"/>
      <c r="B21" s="17"/>
      <c r="C21" s="17"/>
      <c r="D21" s="17"/>
      <c r="E21" s="17"/>
      <c r="F21" s="17"/>
      <c r="G21" s="17"/>
      <c r="H21" s="17"/>
    </row>
    <row r="22" spans="1:15" x14ac:dyDescent="0.25">
      <c r="A22" s="31" t="s">
        <v>25</v>
      </c>
      <c r="B22" s="30"/>
      <c r="C22" s="30"/>
      <c r="D22" s="30"/>
      <c r="E22" s="30"/>
      <c r="F22" s="30"/>
      <c r="G22" s="30"/>
      <c r="H22" s="30"/>
    </row>
    <row r="23" spans="1:15" ht="30" x14ac:dyDescent="0.25">
      <c r="A23" s="89" t="s">
        <v>26</v>
      </c>
      <c r="B23" s="89" t="s">
        <v>34</v>
      </c>
      <c r="C23" s="89" t="s">
        <v>35</v>
      </c>
      <c r="D23" s="89" t="s">
        <v>123</v>
      </c>
      <c r="E23" s="89" t="s">
        <v>107</v>
      </c>
      <c r="F23" s="89" t="s">
        <v>22</v>
      </c>
      <c r="G23" s="89" t="s">
        <v>23</v>
      </c>
      <c r="H23" s="89" t="s">
        <v>24</v>
      </c>
    </row>
    <row r="24" spans="1:15" x14ac:dyDescent="0.25">
      <c r="A24" s="46"/>
      <c r="B24" s="46"/>
      <c r="C24" s="46"/>
      <c r="D24" s="46"/>
      <c r="E24" s="46"/>
      <c r="F24" s="46"/>
      <c r="G24" s="86"/>
      <c r="H24" s="86"/>
    </row>
    <row r="25" spans="1:15" x14ac:dyDescent="0.25">
      <c r="A25" s="46"/>
      <c r="B25" s="46"/>
      <c r="C25" s="46"/>
      <c r="D25" s="46"/>
      <c r="E25" s="46"/>
      <c r="F25" s="46"/>
      <c r="G25" s="86"/>
      <c r="H25" s="86"/>
    </row>
    <row r="26" spans="1:15" x14ac:dyDescent="0.25">
      <c r="A26" s="46"/>
      <c r="B26" s="46"/>
      <c r="C26" s="46"/>
      <c r="D26" s="46"/>
      <c r="E26" s="46"/>
      <c r="F26" s="46"/>
      <c r="G26" s="86"/>
      <c r="H26" s="86"/>
    </row>
    <row r="27" spans="1:15" x14ac:dyDescent="0.25">
      <c r="A27" s="46"/>
      <c r="B27" s="46"/>
      <c r="C27" s="46"/>
      <c r="D27" s="46"/>
      <c r="E27" s="46"/>
      <c r="F27" s="46"/>
      <c r="G27" s="86"/>
      <c r="H27" s="86"/>
      <c r="I27" s="56"/>
      <c r="J27" s="56"/>
      <c r="K27" s="56"/>
    </row>
    <row r="28" spans="1:15" x14ac:dyDescent="0.25">
      <c r="A28" s="36"/>
      <c r="B28" s="33"/>
      <c r="C28" s="33"/>
      <c r="D28" s="33"/>
      <c r="E28" s="33"/>
      <c r="F28" s="33"/>
      <c r="G28" s="33"/>
      <c r="H28" s="33"/>
      <c r="I28" s="56"/>
      <c r="J28" s="56"/>
      <c r="K28" s="56"/>
    </row>
    <row r="29" spans="1:15" x14ac:dyDescent="0.25">
      <c r="A29" s="37" t="s">
        <v>20</v>
      </c>
      <c r="B29" s="35"/>
      <c r="C29" s="35"/>
      <c r="D29" s="35"/>
      <c r="E29" s="35"/>
      <c r="F29" s="30"/>
      <c r="G29" s="30"/>
      <c r="H29" s="30"/>
    </row>
    <row r="30" spans="1:15" ht="30" x14ac:dyDescent="0.25">
      <c r="A30" s="89" t="s">
        <v>21</v>
      </c>
      <c r="B30" s="89" t="s">
        <v>36</v>
      </c>
      <c r="C30" s="89" t="s">
        <v>22</v>
      </c>
      <c r="D30" s="89" t="s">
        <v>23</v>
      </c>
      <c r="E30" s="90" t="s">
        <v>108</v>
      </c>
      <c r="F30" s="17"/>
      <c r="G30" s="17"/>
      <c r="H30" s="17"/>
    </row>
    <row r="31" spans="1:15" x14ac:dyDescent="0.25">
      <c r="A31" s="46"/>
      <c r="B31" s="46"/>
      <c r="C31" s="46"/>
      <c r="D31" s="86"/>
      <c r="E31" s="46"/>
      <c r="F31" s="17"/>
      <c r="G31" s="17"/>
      <c r="H31" s="17"/>
    </row>
    <row r="32" spans="1:15" x14ac:dyDescent="0.25">
      <c r="A32" s="46"/>
      <c r="B32" s="46"/>
      <c r="C32" s="46"/>
      <c r="D32" s="86"/>
      <c r="E32" s="46"/>
      <c r="F32" s="17"/>
      <c r="G32" s="17"/>
      <c r="H32" s="17"/>
    </row>
    <row r="33" spans="1:15" x14ac:dyDescent="0.25">
      <c r="A33" s="30"/>
      <c r="B33" s="30"/>
      <c r="C33" s="30"/>
      <c r="D33" s="30"/>
      <c r="E33" s="30"/>
      <c r="F33" s="30"/>
      <c r="G33" s="30"/>
      <c r="H33" s="30"/>
    </row>
    <row r="34" spans="1:15" x14ac:dyDescent="0.25">
      <c r="A34" s="17"/>
      <c r="B34" s="17"/>
      <c r="C34" s="17"/>
      <c r="D34" s="17"/>
      <c r="E34" s="17"/>
      <c r="F34" s="17"/>
      <c r="G34" s="17"/>
      <c r="H34" s="17"/>
    </row>
    <row r="35" spans="1:15" x14ac:dyDescent="0.25">
      <c r="A35" s="49" t="s">
        <v>104</v>
      </c>
      <c r="B35" s="49" t="s">
        <v>127</v>
      </c>
      <c r="C35" s="49" t="s">
        <v>122</v>
      </c>
      <c r="D35" s="51"/>
      <c r="E35" s="51"/>
      <c r="F35" s="50"/>
      <c r="G35" s="51"/>
      <c r="H35" s="51"/>
      <c r="I35" s="56"/>
      <c r="J35" s="56"/>
      <c r="K35" s="56"/>
      <c r="L35" s="56"/>
      <c r="M35" s="56"/>
      <c r="N35" s="56"/>
    </row>
    <row r="36" spans="1:15" ht="117.6" customHeight="1" x14ac:dyDescent="0.25">
      <c r="A36" s="118"/>
      <c r="B36" s="118"/>
      <c r="C36" s="118"/>
      <c r="D36" s="118"/>
      <c r="E36" s="118"/>
      <c r="F36" s="118"/>
      <c r="G36" s="118"/>
      <c r="H36" s="118"/>
      <c r="I36" s="54"/>
      <c r="J36" s="54"/>
      <c r="K36" s="54"/>
      <c r="L36" s="54"/>
      <c r="M36" s="54"/>
      <c r="N36" s="54"/>
      <c r="O36" s="56"/>
    </row>
    <row r="37" spans="1:15" x14ac:dyDescent="0.25">
      <c r="A37" s="17"/>
      <c r="B37" s="17"/>
      <c r="C37" s="17"/>
      <c r="D37" s="17"/>
      <c r="E37" s="17"/>
      <c r="F37" s="17"/>
      <c r="G37" s="17"/>
      <c r="H37" s="17"/>
    </row>
    <row r="38" spans="1:15" x14ac:dyDescent="0.25">
      <c r="A38" s="31" t="s">
        <v>25</v>
      </c>
      <c r="B38" s="30"/>
      <c r="C38" s="30"/>
      <c r="D38" s="30"/>
      <c r="E38" s="30"/>
      <c r="F38" s="30"/>
      <c r="G38" s="30"/>
      <c r="H38" s="30"/>
    </row>
    <row r="39" spans="1:15" ht="30" x14ac:dyDescent="0.25">
      <c r="A39" s="89" t="s">
        <v>26</v>
      </c>
      <c r="B39" s="89" t="s">
        <v>34</v>
      </c>
      <c r="C39" s="89" t="s">
        <v>35</v>
      </c>
      <c r="D39" s="89" t="s">
        <v>123</v>
      </c>
      <c r="E39" s="89" t="s">
        <v>107</v>
      </c>
      <c r="F39" s="89" t="s">
        <v>22</v>
      </c>
      <c r="G39" s="89" t="s">
        <v>23</v>
      </c>
      <c r="H39" s="89" t="s">
        <v>24</v>
      </c>
    </row>
    <row r="40" spans="1:15" x14ac:dyDescent="0.25">
      <c r="A40" s="46"/>
      <c r="B40" s="46"/>
      <c r="C40" s="46"/>
      <c r="D40" s="46"/>
      <c r="E40" s="46"/>
      <c r="F40" s="46"/>
      <c r="G40" s="86"/>
      <c r="H40" s="86"/>
    </row>
    <row r="41" spans="1:15" x14ac:dyDescent="0.25">
      <c r="A41" s="46"/>
      <c r="B41" s="46"/>
      <c r="C41" s="46"/>
      <c r="D41" s="46"/>
      <c r="E41" s="46"/>
      <c r="F41" s="46"/>
      <c r="G41" s="86"/>
      <c r="H41" s="86"/>
    </row>
    <row r="42" spans="1:15" x14ac:dyDescent="0.25">
      <c r="A42" s="46"/>
      <c r="B42" s="46"/>
      <c r="C42" s="46"/>
      <c r="D42" s="46"/>
      <c r="E42" s="46"/>
      <c r="F42" s="46"/>
      <c r="G42" s="86"/>
      <c r="H42" s="86"/>
    </row>
    <row r="43" spans="1:15" x14ac:dyDescent="0.25">
      <c r="A43" s="46"/>
      <c r="B43" s="46"/>
      <c r="C43" s="46"/>
      <c r="D43" s="46"/>
      <c r="E43" s="46"/>
      <c r="F43" s="46"/>
      <c r="G43" s="86"/>
      <c r="H43" s="86"/>
    </row>
    <row r="44" spans="1:15" x14ac:dyDescent="0.25">
      <c r="A44" s="46"/>
      <c r="B44" s="46"/>
      <c r="C44" s="46"/>
      <c r="D44" s="46"/>
      <c r="E44" s="46"/>
      <c r="F44" s="46"/>
      <c r="G44" s="86"/>
      <c r="H44" s="86"/>
    </row>
    <row r="45" spans="1:15" x14ac:dyDescent="0.25">
      <c r="A45" s="36"/>
      <c r="B45" s="33"/>
      <c r="C45" s="33"/>
      <c r="D45" s="33"/>
      <c r="E45" s="33"/>
      <c r="F45" s="33"/>
      <c r="G45" s="33"/>
      <c r="H45" s="33"/>
      <c r="I45" s="56"/>
      <c r="J45" s="56"/>
      <c r="K45" s="56"/>
    </row>
    <row r="46" spans="1:15" x14ac:dyDescent="0.25">
      <c r="A46" s="37" t="s">
        <v>20</v>
      </c>
      <c r="B46" s="35"/>
      <c r="C46" s="35"/>
      <c r="D46" s="35"/>
      <c r="E46" s="35"/>
      <c r="F46" s="30"/>
      <c r="G46" s="30"/>
      <c r="H46" s="30"/>
    </row>
    <row r="47" spans="1:15" ht="30" x14ac:dyDescent="0.25">
      <c r="A47" s="89" t="s">
        <v>21</v>
      </c>
      <c r="B47" s="89" t="s">
        <v>36</v>
      </c>
      <c r="C47" s="89" t="s">
        <v>22</v>
      </c>
      <c r="D47" s="89" t="s">
        <v>23</v>
      </c>
      <c r="E47" s="89" t="s">
        <v>108</v>
      </c>
      <c r="F47" s="17"/>
      <c r="G47" s="17"/>
      <c r="H47" s="17"/>
    </row>
    <row r="48" spans="1:15" x14ac:dyDescent="0.25">
      <c r="A48" s="46"/>
      <c r="B48" s="46"/>
      <c r="C48" s="46"/>
      <c r="D48" s="86"/>
      <c r="E48" s="46"/>
      <c r="F48" s="17"/>
      <c r="G48" s="17"/>
      <c r="H48" s="17"/>
    </row>
    <row r="49" spans="1:15" x14ac:dyDescent="0.25">
      <c r="A49" s="46"/>
      <c r="B49" s="46"/>
      <c r="C49" s="46"/>
      <c r="D49" s="86"/>
      <c r="E49" s="46"/>
      <c r="F49" s="17"/>
      <c r="G49" s="17"/>
      <c r="H49" s="17"/>
    </row>
    <row r="50" spans="1:15" x14ac:dyDescent="0.25">
      <c r="A50" s="17"/>
      <c r="B50" s="17"/>
      <c r="C50" s="17"/>
      <c r="D50" s="17"/>
      <c r="E50" s="17"/>
      <c r="F50" s="17"/>
      <c r="G50" s="17"/>
      <c r="H50" s="17"/>
    </row>
    <row r="51" spans="1:15" x14ac:dyDescent="0.25">
      <c r="A51" s="17"/>
      <c r="B51" s="17"/>
      <c r="C51" s="17"/>
      <c r="D51" s="17"/>
      <c r="E51" s="17"/>
      <c r="F51" s="17"/>
      <c r="G51" s="17"/>
      <c r="H51" s="17"/>
    </row>
    <row r="52" spans="1:15" x14ac:dyDescent="0.25">
      <c r="A52" s="49" t="s">
        <v>105</v>
      </c>
      <c r="B52" s="49" t="s">
        <v>127</v>
      </c>
      <c r="C52" s="49" t="s">
        <v>122</v>
      </c>
      <c r="D52" s="51"/>
      <c r="E52" s="51"/>
      <c r="F52" s="50"/>
      <c r="G52" s="51"/>
      <c r="H52" s="51"/>
      <c r="I52" s="56"/>
      <c r="J52" s="56"/>
      <c r="K52" s="56"/>
      <c r="L52" s="56"/>
      <c r="M52" s="56"/>
      <c r="N52" s="56"/>
    </row>
    <row r="53" spans="1:15" ht="117.6" customHeight="1" x14ac:dyDescent="0.25">
      <c r="A53" s="118"/>
      <c r="B53" s="118"/>
      <c r="C53" s="118"/>
      <c r="D53" s="118"/>
      <c r="E53" s="118"/>
      <c r="F53" s="118"/>
      <c r="G53" s="118"/>
      <c r="H53" s="118"/>
      <c r="I53" s="54"/>
      <c r="J53" s="54"/>
      <c r="K53" s="54"/>
      <c r="L53" s="54"/>
      <c r="M53" s="54"/>
      <c r="N53" s="54"/>
      <c r="O53" s="56"/>
    </row>
    <row r="54" spans="1:15" x14ac:dyDescent="0.25">
      <c r="A54" s="17"/>
      <c r="B54" s="17"/>
      <c r="C54" s="17"/>
      <c r="D54" s="17"/>
      <c r="E54" s="17"/>
      <c r="F54" s="17"/>
      <c r="G54" s="17"/>
      <c r="H54" s="17"/>
    </row>
    <row r="55" spans="1:15" x14ac:dyDescent="0.25">
      <c r="A55" s="31" t="s">
        <v>25</v>
      </c>
      <c r="B55" s="30"/>
      <c r="C55" s="30"/>
      <c r="D55" s="30"/>
      <c r="E55" s="30"/>
      <c r="F55" s="30"/>
      <c r="G55" s="30"/>
      <c r="H55" s="30"/>
    </row>
    <row r="56" spans="1:15" ht="30" x14ac:dyDescent="0.25">
      <c r="A56" s="89" t="s">
        <v>26</v>
      </c>
      <c r="B56" s="89" t="s">
        <v>34</v>
      </c>
      <c r="C56" s="89" t="s">
        <v>35</v>
      </c>
      <c r="D56" s="89" t="s">
        <v>123</v>
      </c>
      <c r="E56" s="89" t="s">
        <v>107</v>
      </c>
      <c r="F56" s="89" t="s">
        <v>22</v>
      </c>
      <c r="G56" s="89" t="s">
        <v>23</v>
      </c>
      <c r="H56" s="89" t="s">
        <v>24</v>
      </c>
    </row>
    <row r="57" spans="1:15" x14ac:dyDescent="0.25">
      <c r="A57" s="46"/>
      <c r="B57" s="46"/>
      <c r="C57" s="46"/>
      <c r="D57" s="46"/>
      <c r="E57" s="46"/>
      <c r="F57" s="46"/>
      <c r="G57" s="86"/>
      <c r="H57" s="86"/>
    </row>
    <row r="58" spans="1:15" ht="15" customHeight="1" x14ac:dyDescent="0.25">
      <c r="A58" s="46"/>
      <c r="B58" s="46"/>
      <c r="C58" s="46"/>
      <c r="D58" s="46"/>
      <c r="E58" s="46"/>
      <c r="F58" s="46"/>
      <c r="G58" s="86"/>
      <c r="H58" s="86"/>
    </row>
    <row r="59" spans="1:15" x14ac:dyDescent="0.25">
      <c r="A59" s="46"/>
      <c r="B59" s="46"/>
      <c r="C59" s="46"/>
      <c r="D59" s="46"/>
      <c r="E59" s="46"/>
      <c r="F59" s="46"/>
      <c r="G59" s="86"/>
      <c r="H59" s="86"/>
    </row>
    <row r="60" spans="1:15" x14ac:dyDescent="0.25">
      <c r="A60" s="46"/>
      <c r="B60" s="46"/>
      <c r="C60" s="46"/>
      <c r="D60" s="46"/>
      <c r="E60" s="46"/>
      <c r="F60" s="46"/>
      <c r="G60" s="86"/>
      <c r="H60" s="86"/>
    </row>
    <row r="61" spans="1:15" x14ac:dyDescent="0.25">
      <c r="A61" s="36"/>
      <c r="B61" s="33"/>
      <c r="C61" s="33"/>
      <c r="D61" s="33"/>
      <c r="E61" s="33"/>
      <c r="F61" s="33"/>
      <c r="G61" s="33"/>
      <c r="H61" s="33"/>
      <c r="I61" s="56"/>
      <c r="J61" s="56"/>
      <c r="K61" s="56"/>
    </row>
    <row r="62" spans="1:15" x14ac:dyDescent="0.25">
      <c r="A62" s="37" t="s">
        <v>20</v>
      </c>
      <c r="B62" s="35"/>
      <c r="C62" s="35"/>
      <c r="D62" s="35"/>
      <c r="E62" s="35"/>
      <c r="F62" s="30"/>
      <c r="G62" s="30"/>
      <c r="H62" s="30"/>
    </row>
    <row r="63" spans="1:15" ht="30" x14ac:dyDescent="0.25">
      <c r="A63" s="89" t="s">
        <v>21</v>
      </c>
      <c r="B63" s="89" t="s">
        <v>36</v>
      </c>
      <c r="C63" s="89" t="s">
        <v>22</v>
      </c>
      <c r="D63" s="89" t="s">
        <v>23</v>
      </c>
      <c r="E63" s="89" t="s">
        <v>108</v>
      </c>
      <c r="F63" s="17"/>
      <c r="G63" s="17"/>
      <c r="H63" s="17"/>
    </row>
    <row r="64" spans="1:15" x14ac:dyDescent="0.25">
      <c r="A64" s="46"/>
      <c r="B64" s="46"/>
      <c r="C64" s="46"/>
      <c r="D64" s="86"/>
      <c r="E64" s="46"/>
      <c r="F64" s="17"/>
      <c r="G64" s="17"/>
      <c r="H64" s="17"/>
    </row>
    <row r="65" spans="1:15" x14ac:dyDescent="0.25">
      <c r="A65" s="46"/>
      <c r="B65" s="46"/>
      <c r="C65" s="46"/>
      <c r="D65" s="86"/>
      <c r="E65" s="46"/>
      <c r="F65" s="17"/>
      <c r="G65" s="17"/>
      <c r="H65" s="17"/>
    </row>
    <row r="66" spans="1:15" x14ac:dyDescent="0.25">
      <c r="A66" s="17"/>
      <c r="B66" s="17"/>
      <c r="C66" s="17"/>
      <c r="D66" s="17"/>
      <c r="E66" s="17"/>
      <c r="F66" s="17"/>
      <c r="G66" s="17"/>
      <c r="H66" s="17"/>
    </row>
    <row r="67" spans="1:15" x14ac:dyDescent="0.25">
      <c r="A67" s="17"/>
      <c r="B67" s="17"/>
      <c r="C67" s="17"/>
      <c r="D67" s="17"/>
      <c r="E67" s="17"/>
      <c r="F67" s="17"/>
      <c r="G67" s="17"/>
      <c r="H67" s="17"/>
    </row>
    <row r="68" spans="1:15" x14ac:dyDescent="0.25">
      <c r="A68" s="49" t="s">
        <v>106</v>
      </c>
      <c r="B68" s="49" t="s">
        <v>127</v>
      </c>
      <c r="C68" s="49" t="s">
        <v>122</v>
      </c>
      <c r="D68" s="51"/>
      <c r="E68" s="51"/>
      <c r="F68" s="51"/>
      <c r="G68" s="51"/>
      <c r="H68" s="51"/>
      <c r="I68" s="56"/>
      <c r="J68" s="56"/>
      <c r="K68" s="56"/>
      <c r="L68" s="56"/>
      <c r="M68" s="56"/>
      <c r="N68" s="56"/>
    </row>
    <row r="69" spans="1:15" ht="117.6" customHeight="1" x14ac:dyDescent="0.25">
      <c r="A69" s="118"/>
      <c r="B69" s="118"/>
      <c r="C69" s="118"/>
      <c r="D69" s="118"/>
      <c r="E69" s="118"/>
      <c r="F69" s="118"/>
      <c r="G69" s="118"/>
      <c r="H69" s="118"/>
      <c r="I69" s="54"/>
      <c r="J69" s="54"/>
      <c r="K69" s="54"/>
      <c r="L69" s="54"/>
      <c r="M69" s="54"/>
      <c r="N69" s="54"/>
      <c r="O69" s="56"/>
    </row>
    <row r="70" spans="1:15" x14ac:dyDescent="0.25">
      <c r="A70" s="17"/>
      <c r="B70" s="17"/>
      <c r="C70" s="17"/>
      <c r="D70" s="17"/>
      <c r="E70" s="17"/>
      <c r="F70" s="17"/>
      <c r="G70" s="17"/>
      <c r="H70" s="17"/>
    </row>
    <row r="71" spans="1:15" x14ac:dyDescent="0.25">
      <c r="A71" s="31" t="s">
        <v>25</v>
      </c>
      <c r="B71" s="30"/>
      <c r="C71" s="30"/>
      <c r="D71" s="30"/>
      <c r="E71" s="30"/>
      <c r="F71" s="53"/>
      <c r="G71" s="30"/>
      <c r="H71" s="30"/>
    </row>
    <row r="72" spans="1:15" ht="30" x14ac:dyDescent="0.25">
      <c r="A72" s="89" t="s">
        <v>26</v>
      </c>
      <c r="B72" s="89" t="s">
        <v>34</v>
      </c>
      <c r="C72" s="89" t="s">
        <v>35</v>
      </c>
      <c r="D72" s="89" t="s">
        <v>123</v>
      </c>
      <c r="E72" s="89" t="s">
        <v>107</v>
      </c>
      <c r="F72" s="89" t="s">
        <v>22</v>
      </c>
      <c r="G72" s="89" t="s">
        <v>23</v>
      </c>
      <c r="H72" s="89" t="s">
        <v>24</v>
      </c>
    </row>
    <row r="73" spans="1:15" x14ac:dyDescent="0.25">
      <c r="A73" s="46"/>
      <c r="B73" s="46"/>
      <c r="C73" s="46"/>
      <c r="D73" s="46"/>
      <c r="E73" s="46"/>
      <c r="F73" s="46"/>
      <c r="G73" s="86"/>
      <c r="H73" s="86"/>
    </row>
    <row r="74" spans="1:15" x14ac:dyDescent="0.25">
      <c r="A74" s="46"/>
      <c r="B74" s="46"/>
      <c r="C74" s="46"/>
      <c r="D74" s="46"/>
      <c r="E74" s="46"/>
      <c r="F74" s="46"/>
      <c r="G74" s="86"/>
      <c r="H74" s="86"/>
    </row>
    <row r="75" spans="1:15" x14ac:dyDescent="0.25">
      <c r="A75" s="46"/>
      <c r="B75" s="46"/>
      <c r="C75" s="46"/>
      <c r="D75" s="46"/>
      <c r="E75" s="46"/>
      <c r="F75" s="46"/>
      <c r="G75" s="86"/>
      <c r="H75" s="86"/>
    </row>
    <row r="76" spans="1:15" x14ac:dyDescent="0.25">
      <c r="A76" s="46"/>
      <c r="B76" s="46"/>
      <c r="C76" s="46"/>
      <c r="D76" s="46"/>
      <c r="E76" s="46"/>
      <c r="F76" s="46"/>
      <c r="G76" s="86"/>
      <c r="H76" s="86"/>
      <c r="I76" s="56"/>
      <c r="J76" s="56"/>
      <c r="K76" s="56"/>
    </row>
    <row r="77" spans="1:15" x14ac:dyDescent="0.25">
      <c r="A77" s="36"/>
      <c r="B77" s="33"/>
      <c r="C77" s="33"/>
      <c r="D77" s="33"/>
      <c r="E77" s="33"/>
      <c r="F77" s="33"/>
      <c r="G77" s="33"/>
      <c r="H77" s="33"/>
      <c r="I77" s="56"/>
      <c r="J77" s="56"/>
      <c r="K77" s="56"/>
    </row>
    <row r="78" spans="1:15" x14ac:dyDescent="0.25">
      <c r="A78" s="37" t="s">
        <v>20</v>
      </c>
      <c r="B78" s="35"/>
      <c r="C78" s="35"/>
      <c r="D78" s="35"/>
      <c r="E78" s="35"/>
      <c r="F78" s="30"/>
      <c r="G78" s="30"/>
      <c r="H78" s="30"/>
    </row>
    <row r="79" spans="1:15" ht="30" x14ac:dyDescent="0.25">
      <c r="A79" s="89" t="s">
        <v>21</v>
      </c>
      <c r="B79" s="89" t="s">
        <v>36</v>
      </c>
      <c r="C79" s="89" t="s">
        <v>22</v>
      </c>
      <c r="D79" s="89" t="s">
        <v>23</v>
      </c>
      <c r="E79" s="89" t="s">
        <v>108</v>
      </c>
      <c r="F79" s="17"/>
      <c r="G79" s="17"/>
      <c r="H79" s="17"/>
    </row>
    <row r="80" spans="1:15" x14ac:dyDescent="0.25">
      <c r="A80" s="46"/>
      <c r="B80" s="46"/>
      <c r="C80" s="46"/>
      <c r="D80" s="86"/>
      <c r="E80" s="46"/>
      <c r="F80" s="17"/>
      <c r="G80" s="17"/>
      <c r="H80" s="17"/>
    </row>
    <row r="81" spans="1:8" x14ac:dyDescent="0.25">
      <c r="A81" s="46"/>
      <c r="B81" s="46"/>
      <c r="C81" s="46"/>
      <c r="D81" s="86"/>
      <c r="E81" s="46"/>
      <c r="F81" s="17"/>
      <c r="G81" s="17"/>
      <c r="H81" s="17"/>
    </row>
    <row r="82" spans="1:8" x14ac:dyDescent="0.25">
      <c r="A82" s="46"/>
      <c r="B82" s="46"/>
      <c r="C82" s="46"/>
      <c r="D82" s="86"/>
      <c r="E82" s="46"/>
      <c r="F82" s="17"/>
      <c r="G82" s="17"/>
      <c r="H82" s="17"/>
    </row>
    <row r="83" spans="1:8" x14ac:dyDescent="0.25">
      <c r="A83" s="17"/>
      <c r="B83" s="17"/>
      <c r="C83" s="17"/>
      <c r="D83" s="17"/>
      <c r="E83" s="17"/>
      <c r="F83" s="17"/>
      <c r="G83" s="17"/>
      <c r="H83" s="17"/>
    </row>
    <row r="84" spans="1:8" x14ac:dyDescent="0.25">
      <c r="A84" s="17"/>
      <c r="B84" s="17"/>
      <c r="C84" s="17"/>
      <c r="D84" s="17"/>
      <c r="E84" s="17"/>
      <c r="F84" s="17"/>
      <c r="G84" s="17"/>
      <c r="H84" s="17"/>
    </row>
    <row r="85" spans="1:8" x14ac:dyDescent="0.25">
      <c r="A85" s="17"/>
      <c r="B85" s="17"/>
      <c r="C85" s="17"/>
      <c r="D85" s="17"/>
      <c r="E85" s="17"/>
      <c r="F85" s="17"/>
      <c r="G85" s="17"/>
      <c r="H85" s="17"/>
    </row>
  </sheetData>
  <mergeCells count="7">
    <mergeCell ref="A1:B1"/>
    <mergeCell ref="A69:H69"/>
    <mergeCell ref="C6:H6"/>
    <mergeCell ref="A4:H4"/>
    <mergeCell ref="A20:H20"/>
    <mergeCell ref="A36:H36"/>
    <mergeCell ref="A53:H53"/>
  </mergeCells>
  <dataValidations count="1">
    <dataValidation type="list" allowBlank="1" showInputMessage="1" showErrorMessage="1" sqref="G8:G10 G24:G27 D14:D16 D31:D32 G40:G44 D48:D49 G57:G60 D64:D65 G73:G76 D80:D82" xr:uid="{00000000-0002-0000-0300-000000000000}">
      <formula1>D_progress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showGridLines="0" workbookViewId="0">
      <selection activeCell="C7" sqref="C7"/>
    </sheetView>
  </sheetViews>
  <sheetFormatPr defaultColWidth="8.85546875" defaultRowHeight="15" x14ac:dyDescent="0.25"/>
  <cols>
    <col min="1" max="1" width="80" style="23" bestFit="1" customWidth="1"/>
    <col min="2" max="2" width="27.85546875" style="23" bestFit="1" customWidth="1"/>
    <col min="3" max="3" width="25.5703125" style="56" bestFit="1" customWidth="1"/>
    <col min="4" max="4" width="43.28515625" style="56" bestFit="1" customWidth="1"/>
    <col min="5" max="16384" width="8.85546875" style="23"/>
  </cols>
  <sheetData>
    <row r="1" spans="1:4" x14ac:dyDescent="0.25">
      <c r="A1" s="24" t="s">
        <v>28</v>
      </c>
      <c r="B1" s="24"/>
      <c r="C1" s="39"/>
      <c r="D1" s="39"/>
    </row>
    <row r="2" spans="1:4" x14ac:dyDescent="0.25">
      <c r="A2" s="17"/>
      <c r="B2" s="17"/>
      <c r="C2" s="39"/>
      <c r="D2" s="39"/>
    </row>
    <row r="3" spans="1:4" ht="15.75" x14ac:dyDescent="0.25">
      <c r="A3" s="17" t="s">
        <v>130</v>
      </c>
      <c r="B3" s="87"/>
      <c r="C3" s="39"/>
      <c r="D3" s="39"/>
    </row>
    <row r="4" spans="1:4" x14ac:dyDescent="0.25">
      <c r="A4" s="17"/>
      <c r="B4" s="17"/>
      <c r="C4" s="39"/>
      <c r="D4" s="39"/>
    </row>
    <row r="5" spans="1:4" x14ac:dyDescent="0.25">
      <c r="A5" s="39" t="s">
        <v>131</v>
      </c>
      <c r="B5" s="39"/>
      <c r="C5" s="39"/>
      <c r="D5" s="39"/>
    </row>
    <row r="6" spans="1:4" s="57" customFormat="1" ht="30" x14ac:dyDescent="0.25">
      <c r="A6" s="32" t="s">
        <v>405</v>
      </c>
      <c r="B6" s="81" t="s">
        <v>406</v>
      </c>
      <c r="C6" s="81" t="s">
        <v>407</v>
      </c>
      <c r="D6" s="81" t="s">
        <v>408</v>
      </c>
    </row>
    <row r="7" spans="1:4" ht="68.45" customHeight="1" x14ac:dyDescent="0.25">
      <c r="A7" s="26"/>
      <c r="B7" s="26"/>
      <c r="C7" s="71"/>
      <c r="D7" s="26"/>
    </row>
    <row r="8" spans="1:4" x14ac:dyDescent="0.25">
      <c r="A8" s="26"/>
      <c r="B8" s="26"/>
      <c r="C8" s="71"/>
      <c r="D8" s="26"/>
    </row>
    <row r="9" spans="1:4" x14ac:dyDescent="0.25">
      <c r="A9" s="38"/>
      <c r="B9" s="38"/>
      <c r="C9" s="71"/>
      <c r="D9" s="26"/>
    </row>
    <row r="10" spans="1:4" x14ac:dyDescent="0.25">
      <c r="A10" s="26"/>
      <c r="B10" s="26"/>
      <c r="C10" s="71"/>
      <c r="D10" s="26"/>
    </row>
    <row r="11" spans="1:4" x14ac:dyDescent="0.25">
      <c r="A11" s="26"/>
      <c r="B11" s="26"/>
      <c r="C11" s="71"/>
      <c r="D11" s="26"/>
    </row>
  </sheetData>
  <dataValidations count="1">
    <dataValidation type="list" allowBlank="1" showInputMessage="1" showErrorMessage="1" sqref="B3 C7:C11" xr:uid="{00000000-0002-0000-0400-0000000000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showGridLines="0" workbookViewId="0">
      <selection sqref="A1:B1"/>
    </sheetView>
  </sheetViews>
  <sheetFormatPr defaultColWidth="8.85546875" defaultRowHeight="15" x14ac:dyDescent="0.25"/>
  <cols>
    <col min="1" max="1" width="21.5703125" style="23" customWidth="1"/>
    <col min="2" max="2" width="70.85546875" style="23" bestFit="1" customWidth="1"/>
    <col min="3" max="3" width="11.5703125" style="23" customWidth="1"/>
    <col min="4" max="4" width="15.42578125" style="23" customWidth="1"/>
    <col min="5" max="5" width="42.7109375" style="23" customWidth="1"/>
    <col min="6" max="6" width="16.7109375" style="23" customWidth="1"/>
    <col min="7" max="7" width="21.5703125" style="23" customWidth="1"/>
    <col min="8" max="8" width="17.5703125" style="23" bestFit="1" customWidth="1"/>
    <col min="9" max="9" width="49.7109375" style="23" customWidth="1"/>
    <col min="10" max="16384" width="8.85546875" style="23"/>
  </cols>
  <sheetData>
    <row r="1" spans="1:8" x14ac:dyDescent="0.25">
      <c r="A1" s="119" t="s">
        <v>132</v>
      </c>
      <c r="B1" s="119"/>
      <c r="C1" s="17"/>
      <c r="D1" s="17"/>
      <c r="E1" s="17"/>
      <c r="F1" s="17"/>
      <c r="G1" s="17"/>
      <c r="H1" s="17"/>
    </row>
    <row r="2" spans="1:8" x14ac:dyDescent="0.25">
      <c r="A2" s="120" t="s">
        <v>133</v>
      </c>
      <c r="B2" s="120"/>
      <c r="C2" s="17"/>
      <c r="D2" s="17"/>
      <c r="E2" s="17"/>
      <c r="F2" s="17"/>
      <c r="G2" s="17"/>
      <c r="H2" s="17"/>
    </row>
    <row r="3" spans="1:8" x14ac:dyDescent="0.25">
      <c r="A3" s="24"/>
      <c r="B3" s="17"/>
      <c r="C3" s="17"/>
      <c r="D3" s="17"/>
      <c r="E3" s="17"/>
      <c r="F3" s="17"/>
      <c r="G3" s="17"/>
      <c r="H3" s="17"/>
    </row>
    <row r="4" spans="1:8" x14ac:dyDescent="0.25">
      <c r="A4" s="24"/>
      <c r="B4" s="17"/>
      <c r="C4" s="17"/>
      <c r="D4" s="17"/>
      <c r="E4" s="17"/>
      <c r="F4" s="17"/>
      <c r="G4" s="17"/>
      <c r="H4" s="17"/>
    </row>
    <row r="5" spans="1:8" x14ac:dyDescent="0.25">
      <c r="A5" s="24"/>
      <c r="B5" s="17"/>
      <c r="C5" s="17"/>
      <c r="D5" s="17"/>
      <c r="E5" s="17"/>
      <c r="F5" s="17"/>
      <c r="G5" s="17"/>
      <c r="H5" s="17"/>
    </row>
    <row r="6" spans="1:8" ht="45" x14ac:dyDescent="0.25">
      <c r="A6" s="91" t="s">
        <v>178</v>
      </c>
      <c r="B6" s="91" t="s">
        <v>177</v>
      </c>
      <c r="C6" s="91" t="s">
        <v>29</v>
      </c>
      <c r="D6" s="89" t="s">
        <v>109</v>
      </c>
      <c r="E6" s="89" t="s">
        <v>30</v>
      </c>
      <c r="F6" s="89" t="s">
        <v>38</v>
      </c>
      <c r="G6" s="91" t="s">
        <v>31</v>
      </c>
      <c r="H6" s="91" t="s">
        <v>93</v>
      </c>
    </row>
    <row r="7" spans="1:8" x14ac:dyDescent="0.25">
      <c r="A7" s="88"/>
      <c r="B7" s="73"/>
      <c r="C7" s="71"/>
      <c r="D7" s="71"/>
      <c r="E7" s="71"/>
      <c r="F7" s="71"/>
      <c r="G7" s="71"/>
      <c r="H7" s="71"/>
    </row>
    <row r="8" spans="1:8" x14ac:dyDescent="0.25">
      <c r="A8" s="88"/>
      <c r="B8" s="73"/>
      <c r="C8" s="71"/>
      <c r="D8" s="71"/>
      <c r="E8" s="71"/>
      <c r="F8" s="71"/>
      <c r="G8" s="71"/>
      <c r="H8" s="71"/>
    </row>
    <row r="9" spans="1:8" x14ac:dyDescent="0.25">
      <c r="A9" s="88"/>
      <c r="B9" s="73"/>
      <c r="C9" s="71"/>
      <c r="D9" s="71"/>
      <c r="E9" s="71"/>
      <c r="F9" s="71"/>
      <c r="G9" s="71"/>
      <c r="H9" s="71"/>
    </row>
    <row r="10" spans="1:8" x14ac:dyDescent="0.25">
      <c r="A10" s="88"/>
      <c r="B10" s="73"/>
      <c r="C10" s="71"/>
      <c r="D10" s="71"/>
      <c r="E10" s="71"/>
      <c r="F10" s="71"/>
      <c r="G10" s="71"/>
      <c r="H10" s="71"/>
    </row>
    <row r="11" spans="1:8" x14ac:dyDescent="0.25">
      <c r="A11" s="24"/>
      <c r="B11" s="24"/>
      <c r="C11" s="17"/>
      <c r="D11" s="17"/>
      <c r="E11" s="17"/>
      <c r="F11" s="17"/>
      <c r="G11" s="17"/>
      <c r="H11" s="17"/>
    </row>
    <row r="12" spans="1:8" x14ac:dyDescent="0.25">
      <c r="A12" s="24"/>
      <c r="B12" s="24"/>
      <c r="C12" s="17"/>
      <c r="D12" s="17"/>
      <c r="E12" s="17"/>
      <c r="F12" s="17"/>
      <c r="G12" s="17"/>
      <c r="H12" s="17"/>
    </row>
    <row r="13" spans="1:8" x14ac:dyDescent="0.25">
      <c r="A13" s="24"/>
      <c r="B13" s="24"/>
      <c r="C13" s="17"/>
      <c r="D13" s="17"/>
      <c r="E13" s="17"/>
      <c r="F13" s="17"/>
      <c r="G13" s="17"/>
      <c r="H13" s="17"/>
    </row>
    <row r="14" spans="1:8" x14ac:dyDescent="0.25">
      <c r="A14" s="24"/>
      <c r="B14" s="24"/>
      <c r="C14" s="17"/>
      <c r="D14" s="17"/>
      <c r="E14" s="17"/>
      <c r="F14" s="17"/>
      <c r="G14" s="17"/>
      <c r="H14" s="17"/>
    </row>
    <row r="15" spans="1:8" x14ac:dyDescent="0.25">
      <c r="A15" s="24"/>
      <c r="B15" s="24"/>
      <c r="C15" s="17"/>
      <c r="D15" s="17"/>
      <c r="E15" s="17"/>
      <c r="F15" s="17"/>
      <c r="G15" s="17"/>
      <c r="H15" s="17"/>
    </row>
    <row r="16" spans="1:8" x14ac:dyDescent="0.25">
      <c r="A16" s="23" t="s">
        <v>179</v>
      </c>
    </row>
    <row r="17" spans="1:5" x14ac:dyDescent="0.25">
      <c r="A17" s="23" t="s">
        <v>180</v>
      </c>
      <c r="D17" s="23" t="s">
        <v>181</v>
      </c>
    </row>
    <row r="18" spans="1:5" x14ac:dyDescent="0.25">
      <c r="A18" s="96" t="s">
        <v>147</v>
      </c>
      <c r="B18" s="69" t="s">
        <v>148</v>
      </c>
      <c r="D18" s="92" t="s">
        <v>169</v>
      </c>
      <c r="E18" s="70" t="s">
        <v>170</v>
      </c>
    </row>
    <row r="19" spans="1:5" x14ac:dyDescent="0.25">
      <c r="A19" s="94"/>
      <c r="B19" s="69" t="s">
        <v>149</v>
      </c>
      <c r="D19" s="93"/>
      <c r="E19" s="70" t="s">
        <v>171</v>
      </c>
    </row>
    <row r="20" spans="1:5" x14ac:dyDescent="0.25">
      <c r="A20" s="94"/>
      <c r="B20" s="69" t="s">
        <v>150</v>
      </c>
      <c r="D20" s="93"/>
      <c r="E20" s="70" t="s">
        <v>172</v>
      </c>
    </row>
    <row r="21" spans="1:5" x14ac:dyDescent="0.25">
      <c r="A21" s="94"/>
      <c r="B21" s="69" t="s">
        <v>151</v>
      </c>
      <c r="D21" s="93"/>
      <c r="E21" s="70" t="s">
        <v>173</v>
      </c>
    </row>
    <row r="22" spans="1:5" ht="15.6" customHeight="1" x14ac:dyDescent="0.25">
      <c r="A22" s="94"/>
      <c r="B22" s="69" t="s">
        <v>152</v>
      </c>
      <c r="D22" s="93"/>
      <c r="E22" s="70" t="s">
        <v>174</v>
      </c>
    </row>
    <row r="23" spans="1:5" x14ac:dyDescent="0.25">
      <c r="A23" s="95"/>
      <c r="B23" s="69" t="s">
        <v>153</v>
      </c>
      <c r="D23" s="93"/>
      <c r="E23" s="70" t="s">
        <v>175</v>
      </c>
    </row>
    <row r="24" spans="1:5" x14ac:dyDescent="0.25">
      <c r="A24" s="95"/>
      <c r="B24" s="69" t="s">
        <v>154</v>
      </c>
      <c r="D24" s="93"/>
      <c r="E24" s="70" t="s">
        <v>176</v>
      </c>
    </row>
    <row r="25" spans="1:5" x14ac:dyDescent="0.25">
      <c r="A25" s="95"/>
      <c r="B25" s="69" t="s">
        <v>155</v>
      </c>
    </row>
    <row r="26" spans="1:5" x14ac:dyDescent="0.25">
      <c r="A26" s="96" t="s">
        <v>156</v>
      </c>
      <c r="B26" s="69" t="s">
        <v>157</v>
      </c>
    </row>
    <row r="27" spans="1:5" x14ac:dyDescent="0.25">
      <c r="A27" s="94"/>
      <c r="B27" s="69" t="s">
        <v>158</v>
      </c>
    </row>
    <row r="28" spans="1:5" x14ac:dyDescent="0.25">
      <c r="A28" s="94"/>
      <c r="B28" s="69" t="s">
        <v>159</v>
      </c>
    </row>
    <row r="29" spans="1:5" x14ac:dyDescent="0.25">
      <c r="A29" s="94"/>
      <c r="B29" s="69" t="s">
        <v>160</v>
      </c>
    </row>
    <row r="30" spans="1:5" x14ac:dyDescent="0.25">
      <c r="A30" s="94"/>
      <c r="B30" s="69" t="s">
        <v>161</v>
      </c>
    </row>
    <row r="31" spans="1:5" x14ac:dyDescent="0.25">
      <c r="A31" s="94"/>
      <c r="B31" s="69" t="s">
        <v>162</v>
      </c>
    </row>
    <row r="32" spans="1:5" x14ac:dyDescent="0.25">
      <c r="A32" s="94"/>
      <c r="B32" s="69" t="s">
        <v>163</v>
      </c>
    </row>
    <row r="33" spans="1:2" x14ac:dyDescent="0.25">
      <c r="A33" s="95"/>
      <c r="B33" s="69" t="s">
        <v>164</v>
      </c>
    </row>
    <row r="34" spans="1:2" x14ac:dyDescent="0.25">
      <c r="A34" s="96" t="s">
        <v>134</v>
      </c>
      <c r="B34" s="97" t="s">
        <v>409</v>
      </c>
    </row>
    <row r="35" spans="1:2" x14ac:dyDescent="0.25">
      <c r="A35" s="94"/>
      <c r="B35" s="97" t="s">
        <v>410</v>
      </c>
    </row>
    <row r="36" spans="1:2" x14ac:dyDescent="0.25">
      <c r="A36" s="94"/>
      <c r="B36" s="97" t="s">
        <v>411</v>
      </c>
    </row>
    <row r="37" spans="1:2" x14ac:dyDescent="0.25">
      <c r="A37" s="94"/>
      <c r="B37" s="97" t="s">
        <v>412</v>
      </c>
    </row>
    <row r="38" spans="1:2" x14ac:dyDescent="0.25">
      <c r="A38" s="94"/>
      <c r="B38" s="97" t="s">
        <v>413</v>
      </c>
    </row>
    <row r="39" spans="1:2" x14ac:dyDescent="0.25">
      <c r="A39" s="96" t="s">
        <v>165</v>
      </c>
      <c r="B39" s="69" t="s">
        <v>183</v>
      </c>
    </row>
    <row r="40" spans="1:2" x14ac:dyDescent="0.25">
      <c r="A40" s="94"/>
      <c r="B40" s="69" t="s">
        <v>167</v>
      </c>
    </row>
    <row r="41" spans="1:2" x14ac:dyDescent="0.25">
      <c r="A41" s="95"/>
      <c r="B41" s="69" t="s">
        <v>168</v>
      </c>
    </row>
  </sheetData>
  <mergeCells count="2">
    <mergeCell ref="A1:B1"/>
    <mergeCell ref="A2:B2"/>
  </mergeCells>
  <dataValidations count="4">
    <dataValidation type="list" allowBlank="1" showInputMessage="1" showErrorMessage="1" sqref="E20" xr:uid="{00000000-0002-0000-0500-000000000000}">
      <formula1>followup</formula1>
    </dataValidation>
    <dataValidation type="list" allowBlank="1" showInputMessage="1" showErrorMessage="1" sqref="D7:D10" xr:uid="{00000000-0002-0000-0500-000001000000}">
      <formula1>audience</formula1>
    </dataValidation>
    <dataValidation type="list" allowBlank="1" showInputMessage="1" showErrorMessage="1" sqref="B7:B10" xr:uid="{00000000-0002-0000-0500-000002000000}">
      <formula1>INDIRECT(A7)</formula1>
    </dataValidation>
    <dataValidation type="list" allowBlank="1" showInputMessage="1" showErrorMessage="1" sqref="A7:A10" xr:uid="{00000000-0002-0000-0500-000003000000}">
      <formula1>Aktivnost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workbookViewId="0">
      <selection activeCell="A3" sqref="A3"/>
    </sheetView>
  </sheetViews>
  <sheetFormatPr defaultColWidth="8.85546875" defaultRowHeight="15" x14ac:dyDescent="0.25"/>
  <cols>
    <col min="1" max="1" width="79.5703125" style="23" customWidth="1"/>
    <col min="2" max="2" width="39.7109375" style="23" customWidth="1"/>
    <col min="3" max="16384" width="8.85546875" style="23"/>
  </cols>
  <sheetData>
    <row r="1" spans="1:2" x14ac:dyDescent="0.25">
      <c r="A1" s="24" t="s">
        <v>32</v>
      </c>
    </row>
    <row r="2" spans="1:2" x14ac:dyDescent="0.25">
      <c r="A2" s="17"/>
      <c r="B2" s="23" t="s">
        <v>179</v>
      </c>
    </row>
    <row r="3" spans="1:2" ht="173.45" customHeight="1" x14ac:dyDescent="0.25">
      <c r="A3" s="98"/>
      <c r="B3" s="66" t="s">
        <v>139</v>
      </c>
    </row>
    <row r="5" spans="1:2" ht="165.6" customHeight="1" x14ac:dyDescent="0.25"/>
    <row r="6" spans="1:2" ht="146.44999999999999" customHeight="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workbookViewId="0"/>
  </sheetViews>
  <sheetFormatPr defaultColWidth="8.85546875" defaultRowHeight="15" x14ac:dyDescent="0.25"/>
  <cols>
    <col min="1" max="1" width="81.140625" style="23" customWidth="1"/>
    <col min="2" max="2" width="31.28515625" style="23" customWidth="1"/>
    <col min="3" max="3" width="45.28515625" style="23" customWidth="1"/>
    <col min="4" max="16384" width="8.85546875" style="23"/>
  </cols>
  <sheetData>
    <row r="1" spans="1:3" x14ac:dyDescent="0.25">
      <c r="A1" s="24" t="s">
        <v>33</v>
      </c>
    </row>
    <row r="2" spans="1:3" x14ac:dyDescent="0.25">
      <c r="A2" s="17"/>
      <c r="C2" s="23" t="s">
        <v>179</v>
      </c>
    </row>
    <row r="3" spans="1:3" ht="246.6" customHeight="1" x14ac:dyDescent="0.25">
      <c r="A3" s="98"/>
      <c r="B3" s="59" t="s">
        <v>140</v>
      </c>
      <c r="C3" s="66" t="s">
        <v>112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I36"/>
  <sheetViews>
    <sheetView showGridLines="0" workbookViewId="0">
      <selection sqref="A1:B1"/>
    </sheetView>
  </sheetViews>
  <sheetFormatPr defaultRowHeight="15" x14ac:dyDescent="0.25"/>
  <cols>
    <col min="1" max="1" width="20.85546875" customWidth="1"/>
    <col min="2" max="2" width="23.28515625" bestFit="1" customWidth="1"/>
    <col min="3" max="3" width="19" bestFit="1" customWidth="1"/>
    <col min="4" max="4" width="30.85546875" bestFit="1" customWidth="1"/>
    <col min="5" max="5" width="15.140625" bestFit="1" customWidth="1"/>
    <col min="6" max="6" width="12.5703125" bestFit="1" customWidth="1"/>
    <col min="7" max="7" width="19.5703125" bestFit="1" customWidth="1"/>
    <col min="8" max="8" width="19.7109375" bestFit="1" customWidth="1"/>
    <col min="9" max="9" width="26.28515625" bestFit="1" customWidth="1"/>
    <col min="10" max="10" width="14.42578125" customWidth="1"/>
  </cols>
  <sheetData>
    <row r="1" spans="1:9" x14ac:dyDescent="0.25">
      <c r="A1" s="121" t="s">
        <v>94</v>
      </c>
      <c r="B1" s="121"/>
    </row>
    <row r="4" spans="1:9" ht="28.9" customHeight="1" x14ac:dyDescent="0.25">
      <c r="B4" s="75" t="s">
        <v>39</v>
      </c>
      <c r="C4" s="74" t="s">
        <v>185</v>
      </c>
      <c r="D4" s="74" t="s">
        <v>186</v>
      </c>
      <c r="E4" s="76" t="s">
        <v>43</v>
      </c>
      <c r="F4" s="63" t="s">
        <v>44</v>
      </c>
      <c r="G4" s="64" t="s">
        <v>45</v>
      </c>
      <c r="H4" s="61" t="s">
        <v>46</v>
      </c>
      <c r="I4" s="61" t="s">
        <v>98</v>
      </c>
    </row>
    <row r="5" spans="1:9" x14ac:dyDescent="0.25">
      <c r="B5" s="5" t="s">
        <v>40</v>
      </c>
      <c r="C5" s="62"/>
      <c r="D5" s="62"/>
      <c r="E5" s="6" t="s">
        <v>187</v>
      </c>
      <c r="F5" s="63"/>
      <c r="G5" s="65"/>
      <c r="H5" s="62"/>
      <c r="I5" s="62"/>
    </row>
    <row r="6" spans="1:9" x14ac:dyDescent="0.25">
      <c r="A6" s="3" t="s">
        <v>47</v>
      </c>
      <c r="B6" s="10">
        <f>'9a Partner no1'!B6</f>
        <v>0</v>
      </c>
      <c r="C6" s="10">
        <f>'9a Partner no1'!C6</f>
        <v>0</v>
      </c>
      <c r="D6" s="10">
        <f>'9a Partner no1'!D6</f>
        <v>0</v>
      </c>
      <c r="E6" s="10">
        <f>'9a Partner no1'!E6</f>
        <v>0</v>
      </c>
      <c r="F6" s="16">
        <f>'9a Partner no1'!F6</f>
        <v>0</v>
      </c>
      <c r="G6" s="8">
        <v>0.29699999999999999</v>
      </c>
      <c r="H6" s="9">
        <f>F6*G6</f>
        <v>0</v>
      </c>
      <c r="I6" s="9">
        <f>F6-H6</f>
        <v>0</v>
      </c>
    </row>
    <row r="7" spans="1:9" x14ac:dyDescent="0.25">
      <c r="A7" s="3" t="s">
        <v>48</v>
      </c>
      <c r="B7" s="10">
        <f>'9a Partner no2'!B6</f>
        <v>0</v>
      </c>
      <c r="C7" s="10">
        <f>'9a Partner no2'!C6</f>
        <v>0</v>
      </c>
      <c r="D7" s="10">
        <f>'9a Partner no2'!D6</f>
        <v>0</v>
      </c>
      <c r="E7" s="10">
        <f>'9a Partner no2'!E6</f>
        <v>0</v>
      </c>
      <c r="F7" s="16">
        <f>'9a Partner no2'!F6</f>
        <v>0</v>
      </c>
      <c r="G7" s="8">
        <v>0.29699999999999999</v>
      </c>
      <c r="H7" s="9">
        <f>F7*G7</f>
        <v>0</v>
      </c>
      <c r="I7" s="9">
        <f t="shared" ref="I7" si="0">F7-H7</f>
        <v>0</v>
      </c>
    </row>
    <row r="8" spans="1:9" x14ac:dyDescent="0.25">
      <c r="A8" s="3" t="s">
        <v>49</v>
      </c>
      <c r="B8" s="9"/>
      <c r="C8" s="9"/>
      <c r="D8" s="9"/>
      <c r="E8" s="9"/>
      <c r="F8" s="11"/>
      <c r="G8" s="8"/>
      <c r="H8" s="9"/>
      <c r="I8" s="9"/>
    </row>
    <row r="9" spans="1:9" x14ac:dyDescent="0.25">
      <c r="A9" s="3" t="s">
        <v>19</v>
      </c>
      <c r="B9" s="9"/>
      <c r="C9" s="9"/>
      <c r="D9" s="9"/>
      <c r="E9" s="9"/>
      <c r="F9" s="11"/>
      <c r="G9" s="8"/>
      <c r="H9" s="9"/>
      <c r="I9" s="9"/>
    </row>
    <row r="10" spans="1:9" x14ac:dyDescent="0.25">
      <c r="F10" s="9">
        <f>SUM(F6:F9)</f>
        <v>0</v>
      </c>
      <c r="H10" s="9">
        <f>SUM(H6:H9)</f>
        <v>0</v>
      </c>
      <c r="I10" s="9">
        <f>SUM(I6:I9)</f>
        <v>0</v>
      </c>
    </row>
    <row r="17" spans="1:6" x14ac:dyDescent="0.25">
      <c r="A17" t="s">
        <v>96</v>
      </c>
      <c r="B17" s="99"/>
    </row>
    <row r="18" spans="1:6" x14ac:dyDescent="0.25">
      <c r="A18" t="s">
        <v>95</v>
      </c>
      <c r="B18" s="71"/>
    </row>
    <row r="22" spans="1:6" x14ac:dyDescent="0.25">
      <c r="A22" s="12" t="s">
        <v>99</v>
      </c>
      <c r="B22" s="2"/>
      <c r="C22" s="2" t="s">
        <v>100</v>
      </c>
      <c r="D22" s="2"/>
      <c r="E22" s="2"/>
      <c r="F22" s="2"/>
    </row>
    <row r="23" spans="1:6" x14ac:dyDescent="0.25">
      <c r="A23" s="15" t="s">
        <v>55</v>
      </c>
      <c r="B23" s="14" t="s">
        <v>52</v>
      </c>
      <c r="C23" s="14" t="s">
        <v>53</v>
      </c>
      <c r="D23" s="14" t="s">
        <v>54</v>
      </c>
      <c r="E23" s="2"/>
      <c r="F23" s="2"/>
    </row>
    <row r="24" spans="1:6" x14ac:dyDescent="0.25">
      <c r="B24" s="3">
        <f>'9a Partner no1'!B11</f>
        <v>0</v>
      </c>
      <c r="C24" s="3">
        <f>'9a Partner no1'!C11</f>
        <v>0</v>
      </c>
      <c r="D24" s="3">
        <f>'9a Partner no1'!D11</f>
        <v>0</v>
      </c>
    </row>
    <row r="25" spans="1:6" x14ac:dyDescent="0.25">
      <c r="B25" s="3">
        <f>'9a Partner no1'!B12</f>
        <v>0</v>
      </c>
      <c r="C25" s="3">
        <f>'9a Partner no1'!C12</f>
        <v>0</v>
      </c>
      <c r="D25" s="3">
        <f>'9a Partner no1'!D12</f>
        <v>0</v>
      </c>
    </row>
    <row r="26" spans="1:6" x14ac:dyDescent="0.25">
      <c r="D26" s="9">
        <f>SUM(D24:D25)</f>
        <v>0</v>
      </c>
    </row>
    <row r="27" spans="1:6" x14ac:dyDescent="0.25">
      <c r="D27" s="77"/>
    </row>
    <row r="28" spans="1:6" x14ac:dyDescent="0.25">
      <c r="A28" s="13" t="s">
        <v>59</v>
      </c>
      <c r="B28" s="14" t="s">
        <v>57</v>
      </c>
      <c r="C28" s="14" t="s">
        <v>60</v>
      </c>
      <c r="D28" s="14" t="s">
        <v>53</v>
      </c>
      <c r="E28" s="14" t="s">
        <v>64</v>
      </c>
    </row>
    <row r="29" spans="1:6" x14ac:dyDescent="0.25">
      <c r="B29" s="3"/>
      <c r="C29" s="3"/>
      <c r="D29" s="3"/>
      <c r="E29" s="9">
        <f>'9a Partner no1'!E16</f>
        <v>0</v>
      </c>
    </row>
    <row r="30" spans="1:6" x14ac:dyDescent="0.25">
      <c r="B30" s="3"/>
      <c r="C30" s="3"/>
      <c r="D30" s="3"/>
      <c r="E30" s="9"/>
    </row>
    <row r="31" spans="1:6" x14ac:dyDescent="0.25">
      <c r="E31" s="9">
        <f>SUM(E29:E30)</f>
        <v>0</v>
      </c>
    </row>
    <row r="33" spans="1:5" x14ac:dyDescent="0.25">
      <c r="A33" s="15" t="s">
        <v>56</v>
      </c>
      <c r="B33" s="27" t="s">
        <v>97</v>
      </c>
      <c r="C33" s="14" t="s">
        <v>57</v>
      </c>
      <c r="D33" s="14" t="s">
        <v>53</v>
      </c>
      <c r="E33" s="14" t="s">
        <v>58</v>
      </c>
    </row>
    <row r="34" spans="1:5" x14ac:dyDescent="0.25">
      <c r="B34" s="28"/>
      <c r="C34" s="3"/>
      <c r="D34" s="3"/>
      <c r="E34" s="9">
        <f>'9a Partner no1'!E21</f>
        <v>0</v>
      </c>
    </row>
    <row r="35" spans="1:5" x14ac:dyDescent="0.25">
      <c r="B35" s="28"/>
      <c r="C35" s="3"/>
      <c r="D35" s="3"/>
      <c r="E35" s="9"/>
    </row>
    <row r="36" spans="1:5" x14ac:dyDescent="0.25">
      <c r="E36" s="9">
        <f>SUM(E34:E35)</f>
        <v>0</v>
      </c>
    </row>
  </sheetData>
  <mergeCells count="1">
    <mergeCell ref="A1:B1"/>
  </mergeCells>
  <dataValidations count="1">
    <dataValidation type="list" allowBlank="1" showInputMessage="1" showErrorMessage="1" sqref="C29" xr:uid="{00000000-0002-0000-0900-000000000000}">
      <formula1>Category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1. Identification of project</vt:lpstr>
      <vt:lpstr>2. Project participants</vt:lpstr>
      <vt:lpstr>3. Publishable summary</vt:lpstr>
      <vt:lpstr>4. Work progress</vt:lpstr>
      <vt:lpstr>5. Deviations</vt:lpstr>
      <vt:lpstr>6. Communication, dissemination</vt:lpstr>
      <vt:lpstr>7. Project management</vt:lpstr>
      <vt:lpstr>8. Impact statement</vt:lpstr>
      <vt:lpstr>9. Financial statement</vt:lpstr>
      <vt:lpstr>9a Partner no1</vt:lpstr>
      <vt:lpstr>9a Partner no2</vt:lpstr>
      <vt:lpstr>Skrito - diss</vt:lpstr>
      <vt:lpstr>Skrito</vt:lpstr>
      <vt:lpstr>Skrito!_Toc493155761</vt:lpstr>
      <vt:lpstr>Skrito!_Toc493155767</vt:lpstr>
      <vt:lpstr>Skrito!_Toc493155768</vt:lpstr>
      <vt:lpstr>Skrito!_Toc493155772</vt:lpstr>
      <vt:lpstr>Skrito!_Toc493155773</vt:lpstr>
      <vt:lpstr>Abreviation</vt:lpstr>
      <vt:lpstr>Aktivnost</vt:lpstr>
      <vt:lpstr>audience</vt:lpstr>
      <vt:lpstr>Category</vt:lpstr>
      <vt:lpstr>D_progress</vt:lpstr>
      <vt:lpstr>Dissemination</vt:lpstr>
      <vt:lpstr>events</vt:lpstr>
      <vt:lpstr>Follow_up</vt:lpstr>
      <vt:lpstr>followup</vt:lpstr>
      <vt:lpstr>GE</vt:lpstr>
      <vt:lpstr>GW</vt:lpstr>
      <vt:lpstr>IP</vt:lpstr>
      <vt:lpstr>kategorija</vt:lpstr>
      <vt:lpstr>media</vt:lpstr>
      <vt:lpstr>Meetings</vt:lpstr>
      <vt:lpstr>'2. Project participants'!Print_Area</vt:lpstr>
      <vt:lpstr>'3. Publishable summary'!Print_Area</vt:lpstr>
      <vt:lpstr>ProjectTopic</vt:lpstr>
      <vt:lpstr>publications</vt:lpstr>
      <vt:lpstr>RM</vt:lpstr>
      <vt:lpstr>Role</vt:lpstr>
      <vt:lpstr>YesNo</vt:lpstr>
    </vt:vector>
  </TitlesOfParts>
  <Company>Geološki zavod Slovenije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Simić</dc:creator>
  <cp:lastModifiedBy>Barbara Simić</cp:lastModifiedBy>
  <dcterms:created xsi:type="dcterms:W3CDTF">2017-09-15T07:29:56Z</dcterms:created>
  <dcterms:modified xsi:type="dcterms:W3CDTF">2019-11-04T15:13:57Z</dcterms:modified>
</cp:coreProperties>
</file>